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U\PGM_INET\download\"/>
    </mc:Choice>
  </mc:AlternateContent>
  <bookViews>
    <workbookView xWindow="120" yWindow="135" windowWidth="9420" windowHeight="4500"/>
  </bookViews>
  <sheets>
    <sheet name="Calendarios" sheetId="1" r:id="rId1"/>
    <sheet name="Notas" sheetId="2" r:id="rId2"/>
    <sheet name="Meses" sheetId="3" r:id="rId3"/>
    <sheet name="Dias" sheetId="4" r:id="rId4"/>
  </sheets>
  <definedNames>
    <definedName name="print">Calendarios!$A$1:$K$90</definedName>
    <definedName name="print2">Calendarios!$A$1:$N$79</definedName>
    <definedName name="print3">Calendarios!$A$4:$M$90</definedName>
    <definedName name="_xlnm.Print_Titles" localSheetId="0">Calendarios!$1:$1</definedName>
  </definedNames>
  <calcPr calcId="152511"/>
</workbook>
</file>

<file path=xl/calcChain.xml><?xml version="1.0" encoding="utf-8"?>
<calcChain xmlns="http://schemas.openxmlformats.org/spreadsheetml/2006/main">
  <c r="K85" i="1" l="1"/>
  <c r="K86" i="1" s="1"/>
  <c r="K87" i="1" s="1"/>
  <c r="K88" i="1" s="1"/>
  <c r="K89" i="1" s="1"/>
  <c r="K90" i="1" s="1"/>
  <c r="K91" i="1" s="1"/>
  <c r="K92" i="1" s="1"/>
  <c r="K93" i="1" s="1"/>
  <c r="K94" i="1" s="1"/>
  <c r="K95" i="1" s="1"/>
  <c r="K96" i="1" s="1"/>
  <c r="K97" i="1" s="1"/>
  <c r="K98" i="1" s="1"/>
  <c r="K99" i="1" s="1"/>
  <c r="K100" i="1" s="1"/>
  <c r="K101" i="1" s="1"/>
  <c r="K102" i="1" s="1"/>
  <c r="K103" i="1" s="1"/>
  <c r="K104" i="1" s="1"/>
  <c r="K105" i="1" s="1"/>
  <c r="K106" i="1" s="1"/>
  <c r="K107" i="1" s="1"/>
  <c r="K108" i="1" s="1"/>
  <c r="K109" i="1" s="1"/>
  <c r="I46" i="1"/>
  <c r="I47" i="1"/>
  <c r="H22" i="1"/>
  <c r="H21" i="1"/>
  <c r="H20" i="1"/>
  <c r="H26" i="1"/>
  <c r="H30" i="1"/>
  <c r="H29" i="1"/>
  <c r="H31" i="1"/>
  <c r="J8" i="1"/>
  <c r="H41" i="1"/>
  <c r="F12" i="1"/>
  <c r="F9" i="1"/>
  <c r="F19" i="1"/>
  <c r="A14" i="1"/>
  <c r="M15" i="1"/>
  <c r="C14" i="1"/>
  <c r="H19" i="3"/>
  <c r="B19" i="3"/>
  <c r="D19" i="3"/>
  <c r="E19" i="3"/>
  <c r="F19" i="3"/>
</calcChain>
</file>

<file path=xl/comments1.xml><?xml version="1.0" encoding="utf-8"?>
<comments xmlns="http://schemas.openxmlformats.org/spreadsheetml/2006/main">
  <authors>
    <author>Patricio Galvez M.</author>
    <author>pgm625@outlook.com</author>
    <author>Patricio Galvez Martinez</author>
    <author>Patricio Galvez</author>
  </authors>
  <commentList>
    <comment ref="A1" authorId="0" shapeId="0">
      <text>
        <r>
          <rPr>
            <b/>
            <sz val="8"/>
            <color indexed="81"/>
            <rFont val="Tahoma"/>
            <family val="2"/>
          </rPr>
          <t>Base para el Calendario: 
a)  Judio</t>
        </r>
        <r>
          <rPr>
            <sz val="8"/>
            <color indexed="81"/>
            <rFont val="Tahoma"/>
            <family val="2"/>
          </rPr>
          <t xml:space="preserve">
b) Arabe, hasta que Mahoma lo prohibió</t>
        </r>
      </text>
    </comment>
    <comment ref="C1" authorId="0" shapeId="0">
      <text>
        <r>
          <rPr>
            <sz val="8"/>
            <color indexed="81"/>
            <rFont val="Tahoma"/>
            <family val="2"/>
          </rPr>
          <t xml:space="preserve">Base para el Calendario Cristiano
</t>
        </r>
      </text>
    </comment>
    <comment ref="D1" authorId="1" shapeId="0">
      <text>
        <r>
          <rPr>
            <sz val="9"/>
            <color indexed="81"/>
            <rFont val="Tahoma"/>
            <family val="2"/>
          </rPr>
          <t>El calendario hebreo comienza con la Génesis del mundo, que aconteció, según la tradición judía, el domingo 7 de octubre del año 3760 a. C., fecha equivalente al 1° del mes de Tishrei del año 1
Esta equvalencai, es al 31-Dic de cada año</t>
        </r>
      </text>
    </comment>
    <comment ref="H1" authorId="0" shapeId="0">
      <text>
        <r>
          <rPr>
            <sz val="8"/>
            <color indexed="81"/>
            <rFont val="Tahoma"/>
            <family val="2"/>
          </rPr>
          <t>También llamado "estilo viejo" u ortodoxo</t>
        </r>
        <r>
          <rPr>
            <sz val="8"/>
            <color indexed="81"/>
            <rFont val="Tahoma"/>
            <family val="2"/>
          </rPr>
          <t xml:space="preserve">
</t>
        </r>
      </text>
    </comment>
    <comment ref="E2" authorId="2" shapeId="0">
      <text>
        <r>
          <rPr>
            <sz val="10"/>
            <rFont val="Arial"/>
            <family val="2"/>
          </rPr>
          <t>Fecha variable según diversos autores a lo largo de la historia</t>
        </r>
      </text>
    </comment>
    <comment ref="K4" authorId="2" shapeId="0">
      <text>
        <r>
          <rPr>
            <b/>
            <sz val="8"/>
            <color indexed="81"/>
            <rFont val="Tahoma"/>
            <family val="2"/>
          </rPr>
          <t xml:space="preserve">Se cree que el primer calendario conocido fue inspirado por un espectacular agrupamiento ocurrido hace 4.000 años, cuando los astrólogos chinos vieron en la conjunción de los planetas un signo auspiciosos para la primera dinastía real del país. 
</t>
        </r>
        <r>
          <rPr>
            <sz val="8"/>
            <color indexed="81"/>
            <rFont val="Tahoma"/>
            <family val="2"/>
          </rPr>
          <t xml:space="preserve">
</t>
        </r>
      </text>
    </comment>
    <comment ref="E11" authorId="0" shapeId="0">
      <text>
        <r>
          <rPr>
            <b/>
            <sz val="8"/>
            <color indexed="81"/>
            <rFont val="Tahoma"/>
            <family val="2"/>
          </rPr>
          <t>sucesor de Rómulo</t>
        </r>
        <r>
          <rPr>
            <sz val="8"/>
            <color indexed="81"/>
            <rFont val="Tahoma"/>
            <family val="2"/>
          </rPr>
          <t xml:space="preserve">
</t>
        </r>
      </text>
    </comment>
    <comment ref="D14" authorId="0" shapeId="0">
      <text>
        <r>
          <rPr>
            <sz val="8"/>
            <color indexed="81"/>
            <rFont val="Tahoma"/>
            <family val="2"/>
          </rPr>
          <t>Complejas fórmulas compensan el año solar</t>
        </r>
        <r>
          <rPr>
            <sz val="8"/>
            <color indexed="81"/>
            <rFont val="Tahoma"/>
            <family val="2"/>
          </rPr>
          <t xml:space="preserve">
</t>
        </r>
      </text>
    </comment>
    <comment ref="F14" authorId="0" shapeId="0">
      <text>
        <r>
          <rPr>
            <b/>
            <sz val="8"/>
            <color indexed="81"/>
            <rFont val="Tahoma"/>
            <family val="2"/>
          </rPr>
          <t xml:space="preserve">Calenda (origen de la palabra "calendario") = </t>
        </r>
        <r>
          <rPr>
            <sz val="8"/>
            <color indexed="81"/>
            <rFont val="Tahoma"/>
            <family val="2"/>
          </rPr>
          <t>Nombre del primer día del mes lunar</t>
        </r>
        <r>
          <rPr>
            <b/>
            <sz val="8"/>
            <color indexed="81"/>
            <rFont val="Tahoma"/>
            <family val="2"/>
          </rPr>
          <t xml:space="preserve">
</t>
        </r>
        <r>
          <rPr>
            <sz val="8"/>
            <color indexed="81"/>
            <rFont val="Tahoma"/>
            <family val="2"/>
          </rPr>
          <t>En este fecha se pagaban los intereses.</t>
        </r>
        <r>
          <rPr>
            <sz val="8"/>
            <color indexed="81"/>
            <rFont val="Tahoma"/>
            <family val="2"/>
          </rPr>
          <t xml:space="preserve">
Calendarium significaba "Libro de Cuentas"</t>
        </r>
      </text>
    </comment>
    <comment ref="D16" authorId="0" shapeId="0">
      <text>
        <r>
          <rPr>
            <b/>
            <sz val="8"/>
            <color indexed="81"/>
            <rFont val="Tahoma"/>
            <family val="2"/>
          </rPr>
          <t xml:space="preserve">Mes de la primavera
</t>
        </r>
        <r>
          <rPr>
            <sz val="8"/>
            <color indexed="81"/>
            <rFont val="Tahoma"/>
            <family val="2"/>
          </rPr>
          <t xml:space="preserve">
</t>
        </r>
      </text>
    </comment>
    <comment ref="D18" authorId="1" shapeId="0">
      <text>
        <r>
          <rPr>
            <sz val="9"/>
            <color indexed="81"/>
            <rFont val="Tahoma"/>
            <family val="2"/>
          </rPr>
          <t>El calendario hebreo comienza con la Génesis del mundo, que aconteció, según la tradición judía, el domingo 7 de octubre del año 3760 a. C., fecha equivalente al 1° del mes de Tishrei del año 1</t>
        </r>
      </text>
    </comment>
    <comment ref="F19" authorId="0" shapeId="0">
      <text>
        <r>
          <rPr>
            <sz val="8"/>
            <color indexed="81"/>
            <rFont val="Tahoma"/>
            <family val="2"/>
          </rPr>
          <t>Meses de 29 o 31 días (los pares daban mala suerte), mas febrero de 28 días.
Cada 2 años se agregaba mes "Mercedenius" de 22 días para compensar año solar</t>
        </r>
        <r>
          <rPr>
            <sz val="8"/>
            <color indexed="81"/>
            <rFont val="Tahoma"/>
            <family val="2"/>
          </rPr>
          <t xml:space="preserve">
</t>
        </r>
      </text>
    </comment>
    <comment ref="F20" authorId="0" shapeId="0">
      <text>
        <r>
          <rPr>
            <sz val="8"/>
            <color indexed="81"/>
            <rFont val="Tahoma"/>
            <family val="2"/>
          </rPr>
          <t xml:space="preserve">Meses de 29 o 31 días, mas febrero de 28 días.
Cada 2 años se agregaba mes "Mercedenius" de 22 días para compensar año solar
</t>
        </r>
      </text>
    </comment>
    <comment ref="E21" authorId="0" shapeId="0">
      <text>
        <r>
          <rPr>
            <sz val="8"/>
            <color indexed="81"/>
            <rFont val="Tahoma"/>
            <family val="2"/>
          </rPr>
          <t>Julio César, recomendado por el astríonomo Sosígenes, reforma el calndario antiguo: 
- Se decreta Año de 455 días, para iniciarlo no en equinoccio de verano.
- Año de 365 días con un día adicional cada 4 años.</t>
        </r>
        <r>
          <rPr>
            <sz val="8"/>
            <color indexed="81"/>
            <rFont val="Tahoma"/>
            <family val="2"/>
          </rPr>
          <t xml:space="preserve">
</t>
        </r>
      </text>
    </comment>
    <comment ref="F21" authorId="2" shapeId="0">
      <text>
        <r>
          <rPr>
            <sz val="8"/>
            <color indexed="81"/>
            <rFont val="Tahoma"/>
            <family val="2"/>
          </rPr>
          <t xml:space="preserve">Nombre de los meses:
Dias Nombre  --&gt; Dedicado </t>
        </r>
        <r>
          <rPr>
            <sz val="8"/>
            <color indexed="81"/>
            <rFont val="Tahoma"/>
            <family val="2"/>
          </rPr>
          <t xml:space="preserve">
--------------------------------
29 Martius --&gt; Marte
29 Aprilis --&gt; Aperta (Apolo)
31 Maius --&gt; Maia
29 Junius --&gt; talves Junio Bruto
31 Quintilis: quinto
29 Sixtilis: sexto
29 September: septimo
31 October: octavo
29 November: noveno
29 December: décimo
29 Januarius --&gt; Jano
28 Februarius --&gt; Bebruus
Nota: los números pares, traian "mala  suerte"</t>
        </r>
      </text>
    </comment>
    <comment ref="F22" authorId="0" shapeId="0">
      <text>
        <r>
          <rPr>
            <b/>
            <sz val="8"/>
            <color indexed="81"/>
            <rFont val="Tahoma"/>
            <family val="2"/>
          </rPr>
          <t>Nuestro mes de July, anteriormente "Quintilis", se renombre en honor a Julius Caesar</t>
        </r>
        <r>
          <rPr>
            <sz val="8"/>
            <color indexed="81"/>
            <rFont val="Tahoma"/>
            <family val="2"/>
          </rPr>
          <t xml:space="preserve">
</t>
        </r>
      </text>
    </comment>
    <comment ref="H25" authorId="0" shapeId="0">
      <text>
        <r>
          <rPr>
            <sz val="8"/>
            <color indexed="81"/>
            <rFont val="Tahoma"/>
            <family val="2"/>
          </rPr>
          <t xml:space="preserve">Augusto César, corrige el calendario, debido a que la norma para el año bisiesto no se aplicó correctamente.
</t>
        </r>
      </text>
    </comment>
    <comment ref="F26" authorId="0" shapeId="0">
      <text>
        <r>
          <rPr>
            <b/>
            <sz val="8"/>
            <color indexed="81"/>
            <rFont val="Tahoma"/>
            <family val="2"/>
          </rPr>
          <t>Nuestro mes de Agosto, anteriormente "Sextilis", se renombre en honor a August Caesar</t>
        </r>
        <r>
          <rPr>
            <sz val="8"/>
            <color indexed="81"/>
            <rFont val="Tahoma"/>
            <family val="2"/>
          </rPr>
          <t xml:space="preserve">
</t>
        </r>
      </text>
    </comment>
    <comment ref="E29" authorId="0" shapeId="0">
      <text>
        <r>
          <rPr>
            <b/>
            <sz val="8"/>
            <color indexed="81"/>
            <rFont val="Tahoma"/>
            <family val="2"/>
          </rPr>
          <t>Año en que muere Herodes el Grande</t>
        </r>
        <r>
          <rPr>
            <sz val="8"/>
            <color indexed="81"/>
            <rFont val="Tahoma"/>
            <family val="2"/>
          </rPr>
          <t xml:space="preserve">
</t>
        </r>
      </text>
    </comment>
    <comment ref="C33" authorId="0" shapeId="0">
      <text>
        <r>
          <rPr>
            <b/>
            <sz val="8"/>
            <color indexed="81"/>
            <rFont val="Tahoma"/>
            <family val="2"/>
          </rPr>
          <t xml:space="preserve">Idea del Monje griego Dionisio el Exiguo, quien vivió en Roma en el siglo VI
El computa lo hizo en el año 526, creyendo erróneamente que cristo había nacido el año 754 de Roma.
</t>
        </r>
        <r>
          <rPr>
            <sz val="8"/>
            <color indexed="81"/>
            <rFont val="Tahoma"/>
            <family val="2"/>
          </rPr>
          <t xml:space="preserve">
</t>
        </r>
      </text>
    </comment>
    <comment ref="F33" authorId="2" shapeId="0">
      <text>
        <r>
          <rPr>
            <sz val="8"/>
            <color indexed="81"/>
            <rFont val="Tahoma"/>
            <family val="2"/>
          </rPr>
          <t>Según el Abad Dionisio El Exiguo</t>
        </r>
        <r>
          <rPr>
            <sz val="8"/>
            <color indexed="81"/>
            <rFont val="Tahoma"/>
            <family val="2"/>
          </rPr>
          <t xml:space="preserve">
</t>
        </r>
      </text>
    </comment>
    <comment ref="E38" authorId="2" shapeId="0">
      <text>
        <r>
          <rPr>
            <sz val="8"/>
            <color indexed="81"/>
            <rFont val="Tahoma"/>
            <family val="2"/>
          </rPr>
          <t xml:space="preserve">Después de 50 años de aplicar mal el Calendario Juliano (día bisiesto cada 3 en vez de 4 años), se aplica correctamente.
</t>
        </r>
        <r>
          <rPr>
            <sz val="8"/>
            <color indexed="81"/>
            <rFont val="Tahoma"/>
            <family val="2"/>
          </rPr>
          <t xml:space="preserve">
</t>
        </r>
      </text>
    </comment>
    <comment ref="E42" authorId="0" shapeId="0">
      <text>
        <r>
          <rPr>
            <sz val="8"/>
            <color indexed="81"/>
            <rFont val="Tahoma"/>
            <family val="2"/>
          </rPr>
          <t>Primer "año Diocleciano", correspondía al año de la Coronación del emperador romano Diocleciano (anti-católico)</t>
        </r>
        <r>
          <rPr>
            <sz val="8"/>
            <color indexed="81"/>
            <rFont val="Tahoma"/>
            <family val="2"/>
          </rPr>
          <t xml:space="preserve">
</t>
        </r>
      </text>
    </comment>
    <comment ref="F44" authorId="0" shapeId="0">
      <text>
        <r>
          <rPr>
            <b/>
            <sz val="8"/>
            <color indexed="81"/>
            <rFont val="Tahoma"/>
            <family val="2"/>
          </rPr>
          <t>Emperador Constantino reforma el Calendario, para introducir el concepto de la semanal de 7 días, probablemente inspirado en el ciclo sabático cristiano</t>
        </r>
      </text>
    </comment>
    <comment ref="E47" authorId="0" shapeId="0">
      <text>
        <r>
          <rPr>
            <sz val="8"/>
            <color indexed="81"/>
            <rFont val="Tahoma"/>
            <family val="2"/>
          </rPr>
          <t>Idea del Monje griego Dionisio el Exiguo,astrónomo y calculista,  quien vivió en Roma en el siglo VI (Papa Juan I)
El cómputo lo hizo en el año 526, creyendo erróneamente que cristo había nacido el 25 de diciembre del año 754  romano.</t>
        </r>
      </text>
    </comment>
    <comment ref="L49" authorId="3" shapeId="0">
      <text>
        <r>
          <rPr>
            <b/>
            <sz val="8"/>
            <color indexed="81"/>
            <rFont val="Tahoma"/>
            <family val="2"/>
          </rPr>
          <t>Hñegira: Mahoma huye de La Meca hacia Medina</t>
        </r>
        <r>
          <rPr>
            <sz val="8"/>
            <color indexed="81"/>
            <rFont val="Tahoma"/>
            <family val="2"/>
          </rPr>
          <t xml:space="preserve">
</t>
        </r>
      </text>
    </comment>
    <comment ref="E57" authorId="0" shapeId="0">
      <text>
        <r>
          <rPr>
            <sz val="8"/>
            <color indexed="81"/>
            <rFont val="Tahoma"/>
            <family val="2"/>
          </rPr>
          <t>Instaurado por el Papa Bonifacio VIII, a requerimiento del pueblo, para expiar sus pecados</t>
        </r>
        <r>
          <rPr>
            <sz val="8"/>
            <color indexed="81"/>
            <rFont val="Tahoma"/>
            <family val="2"/>
          </rPr>
          <t xml:space="preserve">
</t>
        </r>
      </text>
    </comment>
    <comment ref="E60" authorId="0" shapeId="0">
      <text>
        <r>
          <rPr>
            <sz val="8"/>
            <color indexed="81"/>
            <rFont val="Tahoma"/>
            <family val="2"/>
          </rPr>
          <t xml:space="preserve">El Consejo de Trento, autoriza al Papa Gregorio XIII, sustentado en el trabajo matemático de Father Christopher Clavius: 
- La reforma se inicia el Jueves 04-oct-1582. El día siguiente era Viernes 15-oct-1582
- Año de 365 días con un día adicional cada 4 años,( excepto que sea multiplo de 100, excepto que sea multiplo de 400)
</t>
        </r>
      </text>
    </comment>
    <comment ref="H66" authorId="0" shapeId="0">
      <text>
        <r>
          <rPr>
            <sz val="8"/>
            <color indexed="81"/>
            <rFont val="Tahoma"/>
            <family val="2"/>
          </rPr>
          <t>Inglaterra y sus Colonias, se cambian al calendario Gregoriano, para lo cual deben eleiminar 11 días del calendario. Pasarón del 2 al 14 de septiembre</t>
        </r>
        <r>
          <rPr>
            <sz val="8"/>
            <color indexed="81"/>
            <rFont val="Tahoma"/>
            <family val="2"/>
          </rPr>
          <t xml:space="preserve">
</t>
        </r>
      </text>
    </comment>
    <comment ref="H67" authorId="0" shapeId="0">
      <text>
        <r>
          <rPr>
            <b/>
            <sz val="8"/>
            <color indexed="81"/>
            <rFont val="Tahoma"/>
            <family val="2"/>
          </rPr>
          <t>En Rusia y la Unión Soviética, con la Revolución, se cambian al calendario Gregoriano</t>
        </r>
        <r>
          <rPr>
            <sz val="8"/>
            <color indexed="81"/>
            <rFont val="Tahoma"/>
            <family val="2"/>
          </rPr>
          <t xml:space="preserve">
</t>
        </r>
      </text>
    </comment>
    <comment ref="E73" authorId="2" shapeId="0">
      <text>
        <r>
          <rPr>
            <sz val="8"/>
            <color indexed="81"/>
            <rFont val="Tahoma"/>
            <family val="2"/>
          </rPr>
          <t>La XIII Conferencia General de Pesos y Medidas, adopta nueva definciión del segundo, basada en la duración de un príodo de vibración del átomo de cesio 133</t>
        </r>
        <r>
          <rPr>
            <sz val="8"/>
            <color indexed="81"/>
            <rFont val="Tahoma"/>
            <family val="2"/>
          </rPr>
          <t xml:space="preserve">
</t>
        </r>
      </text>
    </comment>
    <comment ref="H75" authorId="0" shapeId="0">
      <text>
        <r>
          <rPr>
            <sz val="8"/>
            <color indexed="81"/>
            <rFont val="Tahoma"/>
            <family val="2"/>
          </rPr>
          <t>Taiwan y North-Korea; por distintos motivos ambos calendarios comenzaron a contar como año 1 el que fue nuestro año 1912.
En el caso de Korea del Norte, inician el año 1 en conmemoración al Lider King II Sung</t>
        </r>
        <r>
          <rPr>
            <sz val="8"/>
            <color indexed="81"/>
            <rFont val="Tahoma"/>
            <family val="2"/>
          </rPr>
          <t xml:space="preserve">
</t>
        </r>
      </text>
    </comment>
    <comment ref="D79" authorId="2" shapeId="0">
      <text>
        <r>
          <rPr>
            <b/>
            <sz val="8"/>
            <color indexed="81"/>
            <rFont val="Tahoma"/>
            <family val="2"/>
          </rPr>
          <t xml:space="preserve">Se celebró el 30.09.2000
</t>
        </r>
        <r>
          <rPr>
            <sz val="8"/>
            <color indexed="81"/>
            <rFont val="Tahoma"/>
            <family val="2"/>
          </rPr>
          <t xml:space="preserve">
</t>
        </r>
      </text>
    </comment>
    <comment ref="E79" authorId="0" shapeId="0">
      <text>
        <r>
          <rPr>
            <b/>
            <sz val="8"/>
            <color indexed="81"/>
            <rFont val="Tahoma"/>
            <family val="2"/>
          </rPr>
          <t>Conocido como el Bug del Milenium, a causa de la antigua práctica de registrar el año con sólo 2 dígitos</t>
        </r>
      </text>
    </comment>
    <comment ref="K79" authorId="0" shapeId="0">
      <text>
        <r>
          <rPr>
            <b/>
            <sz val="8"/>
            <color indexed="81"/>
            <rFont val="Tahoma"/>
            <family val="2"/>
          </rPr>
          <t>Año del Dragón</t>
        </r>
        <r>
          <rPr>
            <sz val="8"/>
            <color indexed="81"/>
            <rFont val="Tahoma"/>
            <family val="2"/>
          </rPr>
          <t xml:space="preserve">
</t>
        </r>
      </text>
    </comment>
    <comment ref="N79" authorId="0" shapeId="0">
      <text>
        <r>
          <rPr>
            <sz val="8"/>
            <color indexed="81"/>
            <rFont val="Tahoma"/>
            <family val="2"/>
          </rPr>
          <t>India-1: Año 1922 de la era Shaka
India-2: de la era Vikrama</t>
        </r>
        <r>
          <rPr>
            <sz val="8"/>
            <color indexed="81"/>
            <rFont val="Tahoma"/>
            <family val="2"/>
          </rPr>
          <t xml:space="preserve">
India-3: otra forma
India-4: otra forma
Islam: Inicio Mahoma  1421 - 1379
Corea del Norte: año "Juche" 88
Mapuches: camcio de año el 23-jun</t>
        </r>
      </text>
    </comment>
    <comment ref="K84" authorId="3" shapeId="0">
      <text>
        <r>
          <rPr>
            <b/>
            <sz val="8"/>
            <color indexed="81"/>
            <rFont val="Tahoma"/>
            <family val="2"/>
          </rPr>
          <t>Año del Gallo</t>
        </r>
        <r>
          <rPr>
            <sz val="8"/>
            <color indexed="81"/>
            <rFont val="Tahoma"/>
            <family val="2"/>
          </rPr>
          <t xml:space="preserve">
</t>
        </r>
      </text>
    </comment>
    <comment ref="J91" authorId="1" shapeId="0">
      <text>
        <r>
          <rPr>
            <sz val="9"/>
            <color indexed="81"/>
            <rFont val="Tahoma"/>
            <family val="2"/>
          </rPr>
          <t>Fin del mundo? -Noops!</t>
        </r>
      </text>
    </comment>
    <comment ref="J99" authorId="1" shapeId="0">
      <text>
        <r>
          <rPr>
            <sz val="9"/>
            <color indexed="81"/>
            <rFont val="Tahoma"/>
            <family val="2"/>
          </rPr>
          <t>Año del covid</t>
        </r>
      </text>
    </comment>
  </commentList>
</comments>
</file>

<file path=xl/comments2.xml><?xml version="1.0" encoding="utf-8"?>
<comments xmlns="http://schemas.openxmlformats.org/spreadsheetml/2006/main">
  <authors>
    <author>Patricio Galvez</author>
  </authors>
  <commentList>
    <comment ref="H9" authorId="0" shapeId="0">
      <text>
        <r>
          <rPr>
            <sz val="8"/>
            <color indexed="81"/>
            <rFont val="Tahoma"/>
            <family val="2"/>
          </rPr>
          <t>Este mes queda también con 31 días, para no ser menos que Julio: 
- Se le saca a Febrero
- El resto de los meses queda de 30 y 31 alternados</t>
        </r>
        <r>
          <rPr>
            <sz val="8"/>
            <color indexed="81"/>
            <rFont val="Tahoma"/>
            <family val="2"/>
          </rPr>
          <t xml:space="preserve">
</t>
        </r>
      </text>
    </comment>
    <comment ref="C16" authorId="0" shapeId="0">
      <text>
        <r>
          <rPr>
            <sz val="8"/>
            <color indexed="81"/>
            <rFont val="Tahoma"/>
            <family val="2"/>
          </rPr>
          <t xml:space="preserve">Este mes lo decretaba, en su oportunidad el Sumo Pontifice.
Cada 4 años, este mes adicional, se le agragaba un dia mas, es decir, quedaba con 23 dias
</t>
        </r>
      </text>
    </comment>
  </commentList>
</comments>
</file>

<file path=xl/sharedStrings.xml><?xml version="1.0" encoding="utf-8"?>
<sst xmlns="http://schemas.openxmlformats.org/spreadsheetml/2006/main" count="223" uniqueCount="179">
  <si>
    <t>Observaciones</t>
  </si>
  <si>
    <t>Chino</t>
  </si>
  <si>
    <t>Gregoriano</t>
  </si>
  <si>
    <t>Después de Cristo</t>
  </si>
  <si>
    <t>Antes de Cristo</t>
  </si>
  <si>
    <t>meses</t>
  </si>
  <si>
    <t>días lunares</t>
  </si>
  <si>
    <t>días año</t>
  </si>
  <si>
    <t>nisan</t>
  </si>
  <si>
    <t>Calendas</t>
  </si>
  <si>
    <t>dia c/trimestre</t>
  </si>
  <si>
    <t xml:space="preserve">  Calend.Lunar</t>
  </si>
  <si>
    <t xml:space="preserve"> </t>
  </si>
  <si>
    <t>Reglas para el Cálculo de Año Bisiesto</t>
  </si>
  <si>
    <t xml:space="preserve">Es bisiesto si: </t>
  </si>
  <si>
    <t>Es divisible por 4</t>
  </si>
  <si>
    <t xml:space="preserve">Excepto si: </t>
  </si>
  <si>
    <t>Es divisible por 100</t>
  </si>
  <si>
    <t>Es divisible por 400</t>
  </si>
  <si>
    <t>Es divisible por 3600</t>
  </si>
  <si>
    <t>Ejemplos</t>
  </si>
  <si>
    <t>Es bisiesto</t>
  </si>
  <si>
    <t>No es bisiesto</t>
  </si>
  <si>
    <t>días</t>
  </si>
  <si>
    <t>Duración de Año Solar =</t>
  </si>
  <si>
    <t xml:space="preserve">días </t>
  </si>
  <si>
    <t>horas</t>
  </si>
  <si>
    <t>minutos</t>
  </si>
  <si>
    <t>segundos</t>
  </si>
  <si>
    <t>Calendario Juliano</t>
  </si>
  <si>
    <t>Algoritmo "pobre"</t>
  </si>
  <si>
    <t>Calendario Gregoriano</t>
  </si>
  <si>
    <t>04-10-1582</t>
  </si>
  <si>
    <t>15-10-1582</t>
  </si>
  <si>
    <t>Se autoriza Reforma</t>
  </si>
  <si>
    <t>1698 aún en uso</t>
  </si>
  <si>
    <t>1918 Rusia fin</t>
  </si>
  <si>
    <t>Quintilis por Julio</t>
  </si>
  <si>
    <t>Sextilis por Agosto</t>
  </si>
  <si>
    <t>Gobierna Julio Cesar</t>
  </si>
  <si>
    <t>Reforma menor</t>
  </si>
  <si>
    <t>Gobierna Constantino</t>
  </si>
  <si>
    <t>Semana=7días</t>
  </si>
  <si>
    <t>Gobierna Augusto         (Octavio)</t>
  </si>
  <si>
    <t>día siguiente (-10días)</t>
  </si>
  <si>
    <t>1752 England fin</t>
  </si>
  <si>
    <t xml:space="preserve">  Calendario Simple</t>
  </si>
  <si>
    <t>Numa</t>
  </si>
  <si>
    <t>Rómulo</t>
  </si>
  <si>
    <t>Se renombra mes:</t>
  </si>
  <si>
    <t>(Gregoriano)</t>
  </si>
  <si>
    <t xml:space="preserve"> +1 mes</t>
  </si>
  <si>
    <t>c/3 años</t>
  </si>
  <si>
    <t xml:space="preserve">   Calend. Judio</t>
  </si>
  <si>
    <t xml:space="preserve">  Calendario_Asirio</t>
  </si>
  <si>
    <t>C. Juliano</t>
  </si>
  <si>
    <t xml:space="preserve">      C. Antigua Roma</t>
  </si>
  <si>
    <t>mes_1</t>
  </si>
  <si>
    <t>Año 753</t>
  </si>
  <si>
    <t>Se aplica Reforma</t>
  </si>
  <si>
    <t>Abad Dionisio El Exiguo</t>
  </si>
  <si>
    <t xml:space="preserve"> Father Christopher Clavius</t>
  </si>
  <si>
    <t>3er Milenio - Siglo XXI</t>
  </si>
  <si>
    <t>Coronación Diocleciano</t>
  </si>
  <si>
    <t>Redef.Calend.Romano</t>
  </si>
  <si>
    <t xml:space="preserve"> +2 meses: Ene y Feb?</t>
  </si>
  <si>
    <t>Siglo IX</t>
  </si>
  <si>
    <t>Al Khwuarismi</t>
  </si>
  <si>
    <t>Notación num árabes en vez de romanos</t>
  </si>
  <si>
    <t>2do Milenio - Siglo XI</t>
  </si>
  <si>
    <t>Año M</t>
  </si>
  <si>
    <t xml:space="preserve"> días</t>
  </si>
  <si>
    <t>Nace Cristo este año?</t>
  </si>
  <si>
    <t>Fin Cal..Juliano</t>
  </si>
  <si>
    <t>Inicio Cal.Greg</t>
  </si>
  <si>
    <t>Y2K: Problema en Computadores</t>
  </si>
  <si>
    <t>Esenios: Cal.Solar</t>
  </si>
  <si>
    <t>fundadación de Roma</t>
  </si>
  <si>
    <t>1er JUBILEO Católico</t>
  </si>
  <si>
    <t>1er calend?</t>
  </si>
  <si>
    <t xml:space="preserve"> 1seg = f (atomo Cs 133)</t>
  </si>
  <si>
    <t xml:space="preserve">Origen de los días de la semana: </t>
  </si>
  <si>
    <t xml:space="preserve">La idea era consagrar las 24 horas del día a cada planeta: </t>
  </si>
  <si>
    <t>Lunes</t>
  </si>
  <si>
    <t>Martes</t>
  </si>
  <si>
    <t>Miércoles</t>
  </si>
  <si>
    <t>Jueves</t>
  </si>
  <si>
    <t>Viernes</t>
  </si>
  <si>
    <t>Sábado</t>
  </si>
  <si>
    <t>Domingo</t>
  </si>
  <si>
    <t>´Día</t>
  </si>
  <si>
    <t xml:space="preserve">Consagrado a: </t>
  </si>
  <si>
    <t>Luna</t>
  </si>
  <si>
    <t>Marte</t>
  </si>
  <si>
    <t>Mercurio</t>
  </si>
  <si>
    <t>Júpiter</t>
  </si>
  <si>
    <t>Venus</t>
  </si>
  <si>
    <t>Saturno</t>
  </si>
  <si>
    <t>Sol</t>
  </si>
  <si>
    <t>Monday</t>
  </si>
  <si>
    <t>Sunday</t>
  </si>
  <si>
    <t>domenico - Día del Señor</t>
  </si>
  <si>
    <t xml:space="preserve"> (posteriormente)</t>
  </si>
  <si>
    <t>día de descanso - "Sábato"</t>
  </si>
  <si>
    <t>Creación del Mundo</t>
  </si>
  <si>
    <t xml:space="preserve"> -5500 aprox.</t>
  </si>
  <si>
    <t xml:space="preserve"> 25-dic-753</t>
  </si>
  <si>
    <t>Nacimiento de Cristo</t>
  </si>
  <si>
    <t>Inicio de Era Cristiana</t>
  </si>
  <si>
    <t>Calend.Juliano correcto</t>
  </si>
  <si>
    <t>Se define Año 1 de la Era Cristiana</t>
  </si>
  <si>
    <t xml:space="preserve"> =</t>
  </si>
  <si>
    <t>dias</t>
  </si>
  <si>
    <t>Historia del Nombre y orden de meses</t>
  </si>
  <si>
    <t>dias por mesen  Antigua Roma</t>
  </si>
  <si>
    <t>Meses</t>
  </si>
  <si>
    <t>Historia de los Dias de la Semana</t>
  </si>
  <si>
    <t>Dias</t>
  </si>
  <si>
    <t xml:space="preserve">Lunes </t>
  </si>
  <si>
    <t>Dedicados a:</t>
  </si>
  <si>
    <t>Variación</t>
  </si>
  <si>
    <t>Sábato -Descanso</t>
  </si>
  <si>
    <t>Dedicado a Dios</t>
  </si>
  <si>
    <t>Nombre Actual</t>
  </si>
  <si>
    <t>Febrero Adicional c/ 2 años</t>
  </si>
  <si>
    <t>Año-1</t>
  </si>
  <si>
    <t>Año-2</t>
  </si>
  <si>
    <t>prom</t>
  </si>
  <si>
    <t>Martius --&gt; Marte</t>
  </si>
  <si>
    <t>Aprilis --&gt; Aperta (Apolo)</t>
  </si>
  <si>
    <t>Maius --&gt; Maia</t>
  </si>
  <si>
    <t>Junius --&gt; talves Junio Bruto</t>
  </si>
  <si>
    <t>Quintilis: quinto</t>
  </si>
  <si>
    <t>Sixtilis: sexto</t>
  </si>
  <si>
    <t>September: septimo</t>
  </si>
  <si>
    <t>October: octavo</t>
  </si>
  <si>
    <t>November: noveno</t>
  </si>
  <si>
    <t>December: décimo</t>
  </si>
  <si>
    <t>Januarius --&gt; Jano</t>
  </si>
  <si>
    <t>Februarius --&gt; Bebruus</t>
  </si>
  <si>
    <r>
      <t xml:space="preserve">Quintilis: quinto --&gt; </t>
    </r>
    <r>
      <rPr>
        <b/>
        <sz val="10"/>
        <rFont val="Arial"/>
        <family val="2"/>
      </rPr>
      <t>Julio</t>
    </r>
    <r>
      <rPr>
        <sz val="10"/>
        <rFont val="Arial"/>
        <family val="2"/>
      </rPr>
      <t xml:space="preserve"> César</t>
    </r>
  </si>
  <si>
    <t xml:space="preserve">Reforma Julio César: año 38 AC </t>
  </si>
  <si>
    <t>Julio</t>
  </si>
  <si>
    <t>Martius</t>
  </si>
  <si>
    <t>Aprilis</t>
  </si>
  <si>
    <t>Maius</t>
  </si>
  <si>
    <t>Junius</t>
  </si>
  <si>
    <r>
      <t xml:space="preserve">Sixtilis: sexto - </t>
    </r>
    <r>
      <rPr>
        <b/>
        <sz val="10"/>
        <rFont val="Arial"/>
        <family val="2"/>
      </rPr>
      <t>August</t>
    </r>
    <r>
      <rPr>
        <sz val="10"/>
        <rFont val="Arial"/>
        <family val="2"/>
      </rPr>
      <t xml:space="preserve"> César</t>
    </r>
  </si>
  <si>
    <t>September</t>
  </si>
  <si>
    <t>October</t>
  </si>
  <si>
    <t>November</t>
  </si>
  <si>
    <t>December</t>
  </si>
  <si>
    <t>Januarius</t>
  </si>
  <si>
    <t>Februarius</t>
  </si>
  <si>
    <t>Se define la norma del año bisiesto</t>
  </si>
  <si>
    <t xml:space="preserve">Ref.Augusto César: año 8 AC </t>
  </si>
  <si>
    <t>??</t>
  </si>
  <si>
    <t>Varios</t>
  </si>
  <si>
    <t>Musulman</t>
  </si>
  <si>
    <t>Se inicia el calendario musulman</t>
  </si>
  <si>
    <t>El califa Umar señaló el año de la Hégira como el primero de la era musulmana</t>
  </si>
  <si>
    <t>Taiwan y North-Korea</t>
  </si>
  <si>
    <t>Armenio</t>
  </si>
  <si>
    <t>Budista</t>
  </si>
  <si>
    <t>Persa</t>
  </si>
  <si>
    <t>Rúnico</t>
  </si>
  <si>
    <t>Notas</t>
  </si>
  <si>
    <t>Korea Norte</t>
  </si>
  <si>
    <t>En español</t>
  </si>
  <si>
    <t>En potugues</t>
  </si>
  <si>
    <t>Segunda-feira</t>
  </si>
  <si>
    <t>Terça-feira</t>
  </si>
  <si>
    <t>Quarta feira</t>
  </si>
  <si>
    <t>Quinta feira</t>
  </si>
  <si>
    <t>Sexta-feira</t>
  </si>
  <si>
    <t>sábado</t>
  </si>
  <si>
    <t>Domigo</t>
  </si>
  <si>
    <t>nota</t>
  </si>
  <si>
    <t>Año cero: no existió</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</si>
</sst>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0"/>
      <name val="Arial"/>
      <family val="2"/>
    </font>
    <font>
      <b/>
      <i/>
      <sz val="10"/>
      <name val="Arial"/>
      <family val="2"/>
    </font>
    <font>
      <sz val="8"/>
      <color indexed="81"/>
      <name val="Tahoma"/>
      <family val="2"/>
    </font>
    <font>
      <b/>
      <sz val="8"/>
      <color indexed="81"/>
      <name val="Tahoma"/>
      <family val="2"/>
    </font>
    <font>
      <b/>
      <sz val="10"/>
      <color indexed="10"/>
      <name val="Arial"/>
      <family val="2"/>
    </font>
    <font>
      <i/>
      <sz val="10"/>
      <name val="Arial"/>
      <family val="2"/>
    </font>
    <font>
      <sz val="10"/>
      <name val="Arial"/>
      <family val="2"/>
    </font>
    <font>
      <sz val="8"/>
      <name val="Arial"/>
      <family val="2"/>
    </font>
    <font>
      <sz val="10"/>
      <color indexed="8"/>
      <name val="Arial"/>
      <family val="2"/>
    </font>
    <font>
      <sz val="8"/>
      <name val="Arial"/>
      <family val="2"/>
    </font>
    <font>
      <sz val="9"/>
      <color indexed="81"/>
      <name val="Tahoma"/>
      <family val="2"/>
    </font>
    <font>
      <u/>
      <sz val="10"/>
      <color theme="10"/>
      <name val="Arial"/>
      <family val="2"/>
    </font>
    <font>
      <sz val="9"/>
      <name val="Arial"/>
      <family val="2"/>
    </font>
  </fonts>
  <fills count="1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50"/>
        <bgColor indexed="64"/>
      </patternFill>
    </fill>
    <fill>
      <patternFill patternType="solid">
        <fgColor indexed="49"/>
        <bgColor indexed="64"/>
      </patternFill>
    </fill>
    <fill>
      <patternFill patternType="solid">
        <fgColor indexed="42"/>
        <bgColor indexed="64"/>
      </patternFill>
    </fill>
    <fill>
      <patternFill patternType="solid">
        <fgColor indexed="52"/>
        <bgColor indexed="64"/>
      </patternFill>
    </fill>
    <fill>
      <patternFill patternType="solid">
        <fgColor indexed="41"/>
        <bgColor indexed="64"/>
      </patternFill>
    </fill>
    <fill>
      <patternFill patternType="solid">
        <fgColor indexed="45"/>
        <bgColor indexed="64"/>
      </patternFill>
    </fill>
    <fill>
      <patternFill patternType="solid">
        <fgColor indexed="2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9" tint="0.59999389629810485"/>
        <bgColor indexed="64"/>
      </patternFill>
    </fill>
  </fills>
  <borders count="19">
    <border>
      <left/>
      <right/>
      <top/>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style="thick">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top/>
      <bottom style="double">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s>
  <cellStyleXfs count="2">
    <xf numFmtId="0" fontId="0" fillId="0" borderId="0"/>
    <xf numFmtId="0" fontId="12" fillId="0" borderId="0" applyNumberFormat="0" applyFill="0" applyBorder="0" applyAlignment="0" applyProtection="0"/>
  </cellStyleXfs>
  <cellXfs count="136">
    <xf numFmtId="0" fontId="0" fillId="0" borderId="0" xfId="0"/>
    <xf numFmtId="0" fontId="1" fillId="0" borderId="0" xfId="0" applyFont="1"/>
    <xf numFmtId="0" fontId="1" fillId="0" borderId="1" xfId="0" applyFont="1" applyBorder="1" applyAlignment="1">
      <alignment horizontal="center"/>
    </xf>
    <xf numFmtId="0" fontId="0" fillId="0" borderId="0" xfId="0" applyAlignment="1">
      <alignment horizontal="center"/>
    </xf>
    <xf numFmtId="0" fontId="1" fillId="0" borderId="0" xfId="0" applyFont="1" applyBorder="1" applyAlignment="1">
      <alignment horizontal="center"/>
    </xf>
    <xf numFmtId="0" fontId="1" fillId="0" borderId="0" xfId="0" applyFont="1" applyBorder="1" applyAlignment="1">
      <alignment horizontal="left"/>
    </xf>
    <xf numFmtId="0" fontId="0" fillId="0" borderId="0" xfId="0" applyAlignment="1">
      <alignment horizontal="right"/>
    </xf>
    <xf numFmtId="0" fontId="0" fillId="0" borderId="1" xfId="0" applyBorder="1"/>
    <xf numFmtId="0" fontId="1" fillId="0" borderId="2" xfId="0" applyFont="1" applyBorder="1" applyAlignment="1">
      <alignment horizontal="center"/>
    </xf>
    <xf numFmtId="0" fontId="1" fillId="0" borderId="3" xfId="0" applyFont="1" applyBorder="1" applyAlignment="1">
      <alignment horizontal="center"/>
    </xf>
    <xf numFmtId="0" fontId="0" fillId="0" borderId="3" xfId="0" applyBorder="1"/>
    <xf numFmtId="0" fontId="0" fillId="0" borderId="3" xfId="0" applyBorder="1" applyAlignment="1">
      <alignment horizontal="center"/>
    </xf>
    <xf numFmtId="0" fontId="0" fillId="0" borderId="0" xfId="0" applyBorder="1"/>
    <xf numFmtId="0" fontId="0" fillId="0" borderId="0" xfId="0" applyBorder="1" applyAlignment="1">
      <alignment horizontal="center"/>
    </xf>
    <xf numFmtId="0" fontId="2" fillId="0" borderId="3" xfId="0" applyFont="1" applyBorder="1" applyAlignment="1">
      <alignment horizontal="center"/>
    </xf>
    <xf numFmtId="0" fontId="0" fillId="0" borderId="3" xfId="0" applyBorder="1" applyAlignment="1">
      <alignment horizontal="justify"/>
    </xf>
    <xf numFmtId="0" fontId="0" fillId="0" borderId="4" xfId="0" applyBorder="1"/>
    <xf numFmtId="0" fontId="6" fillId="0" borderId="4" xfId="0" applyFont="1" applyBorder="1"/>
    <xf numFmtId="0" fontId="5" fillId="0" borderId="4" xfId="0" applyFont="1" applyBorder="1" applyAlignment="1">
      <alignment horizontal="center"/>
    </xf>
    <xf numFmtId="0" fontId="1" fillId="0" borderId="4" xfId="0" applyFont="1" applyBorder="1"/>
    <xf numFmtId="0" fontId="0" fillId="0" borderId="4" xfId="0" applyBorder="1" applyAlignment="1">
      <alignment horizontal="center"/>
    </xf>
    <xf numFmtId="0" fontId="0" fillId="0" borderId="5" xfId="0" applyBorder="1"/>
    <xf numFmtId="0" fontId="2" fillId="0" borderId="5" xfId="0" applyFont="1" applyBorder="1" applyAlignment="1">
      <alignment horizontal="center"/>
    </xf>
    <xf numFmtId="0" fontId="1" fillId="0" borderId="5" xfId="0" applyFont="1" applyBorder="1" applyAlignment="1">
      <alignment horizontal="center"/>
    </xf>
    <xf numFmtId="0" fontId="0" fillId="0" borderId="3" xfId="0" applyBorder="1" applyAlignment="1">
      <alignment horizontal="left"/>
    </xf>
    <xf numFmtId="0" fontId="2" fillId="0" borderId="4" xfId="0" applyFont="1" applyBorder="1"/>
    <xf numFmtId="0" fontId="1" fillId="0" borderId="5" xfId="0" applyFont="1" applyBorder="1" applyAlignment="1">
      <alignment horizontal="left"/>
    </xf>
    <xf numFmtId="0" fontId="0" fillId="0" borderId="5" xfId="0" applyBorder="1" applyAlignment="1">
      <alignment horizontal="center"/>
    </xf>
    <xf numFmtId="0" fontId="0" fillId="0" borderId="5" xfId="0" applyBorder="1" applyAlignment="1">
      <alignment horizontal="justify"/>
    </xf>
    <xf numFmtId="0" fontId="1" fillId="0" borderId="6" xfId="0" applyFont="1" applyBorder="1" applyAlignment="1">
      <alignment horizontal="center"/>
    </xf>
    <xf numFmtId="0" fontId="1" fillId="2" borderId="4" xfId="0" applyFont="1" applyFill="1" applyBorder="1"/>
    <xf numFmtId="0" fontId="7" fillId="2" borderId="4" xfId="0" applyFont="1" applyFill="1" applyBorder="1" applyAlignment="1">
      <alignment horizontal="center"/>
    </xf>
    <xf numFmtId="0" fontId="1" fillId="2" borderId="4" xfId="0" applyFont="1" applyFill="1" applyBorder="1" applyAlignment="1">
      <alignment horizontal="center"/>
    </xf>
    <xf numFmtId="0" fontId="0" fillId="2" borderId="4" xfId="0" applyFill="1" applyBorder="1" applyAlignment="1">
      <alignment horizontal="center"/>
    </xf>
    <xf numFmtId="0" fontId="8" fillId="2" borderId="4" xfId="0" applyFont="1" applyFill="1" applyBorder="1" applyAlignment="1">
      <alignment horizontal="center"/>
    </xf>
    <xf numFmtId="0" fontId="7" fillId="0" borderId="4" xfId="0" applyFont="1" applyBorder="1"/>
    <xf numFmtId="0" fontId="0" fillId="3" borderId="4" xfId="0" applyFill="1" applyBorder="1" applyAlignment="1">
      <alignment horizontal="center"/>
    </xf>
    <xf numFmtId="0" fontId="0" fillId="3" borderId="4" xfId="0" applyFill="1" applyBorder="1"/>
    <xf numFmtId="0" fontId="0" fillId="3" borderId="5" xfId="0" applyFill="1" applyBorder="1" applyAlignment="1">
      <alignment horizontal="center"/>
    </xf>
    <xf numFmtId="0" fontId="0" fillId="4" borderId="4" xfId="0" applyFill="1" applyBorder="1"/>
    <xf numFmtId="0" fontId="0" fillId="4" borderId="5" xfId="0" applyFill="1" applyBorder="1" applyAlignment="1">
      <alignment horizontal="center"/>
    </xf>
    <xf numFmtId="0" fontId="0" fillId="4" borderId="3" xfId="0" applyFill="1" applyBorder="1"/>
    <xf numFmtId="0" fontId="0" fillId="4" borderId="3" xfId="0" applyFill="1" applyBorder="1" applyAlignment="1">
      <alignment horizontal="center"/>
    </xf>
    <xf numFmtId="0" fontId="0" fillId="5" borderId="3" xfId="0" applyFill="1" applyBorder="1" applyAlignment="1">
      <alignment horizontal="center"/>
    </xf>
    <xf numFmtId="0" fontId="0" fillId="0" borderId="5" xfId="0" applyBorder="1" applyAlignment="1">
      <alignment horizontal="right"/>
    </xf>
    <xf numFmtId="0" fontId="1" fillId="0" borderId="3" xfId="0" applyFont="1" applyBorder="1" applyAlignment="1">
      <alignment horizontal="left"/>
    </xf>
    <xf numFmtId="0" fontId="0" fillId="2" borderId="5" xfId="0" applyFill="1" applyBorder="1"/>
    <xf numFmtId="0" fontId="0" fillId="2" borderId="3" xfId="0" applyFill="1" applyBorder="1"/>
    <xf numFmtId="0" fontId="1" fillId="0" borderId="7" xfId="0" applyFont="1" applyBorder="1" applyAlignment="1">
      <alignment horizontal="left"/>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xf numFmtId="0" fontId="0" fillId="0" borderId="11" xfId="0" applyBorder="1" applyAlignment="1">
      <alignment horizontal="center"/>
    </xf>
    <xf numFmtId="0" fontId="1" fillId="0" borderId="5" xfId="0" applyFont="1" applyBorder="1"/>
    <xf numFmtId="0" fontId="0" fillId="0" borderId="9" xfId="0" applyBorder="1"/>
    <xf numFmtId="0" fontId="1" fillId="0" borderId="11" xfId="0" applyFont="1" applyBorder="1" applyAlignment="1">
      <alignment horizontal="center"/>
    </xf>
    <xf numFmtId="0" fontId="0" fillId="0" borderId="12" xfId="0" applyBorder="1"/>
    <xf numFmtId="0" fontId="1" fillId="0" borderId="13" xfId="0" applyFont="1" applyBorder="1" applyAlignment="1">
      <alignment horizontal="center"/>
    </xf>
    <xf numFmtId="0" fontId="0" fillId="0" borderId="14" xfId="0" applyBorder="1" applyAlignment="1">
      <alignment horizontal="left"/>
    </xf>
    <xf numFmtId="0" fontId="1" fillId="0" borderId="15" xfId="0" applyFont="1" applyBorder="1" applyAlignment="1">
      <alignment horizontal="left"/>
    </xf>
    <xf numFmtId="0" fontId="1" fillId="0" borderId="16" xfId="0" applyFont="1" applyBorder="1" applyAlignment="1">
      <alignment horizontal="center"/>
    </xf>
    <xf numFmtId="0" fontId="0" fillId="0" borderId="17" xfId="0" applyBorder="1" applyAlignment="1">
      <alignment horizontal="center"/>
    </xf>
    <xf numFmtId="0" fontId="0" fillId="0" borderId="2" xfId="0"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7" fillId="6" borderId="3" xfId="0" applyFont="1" applyFill="1" applyBorder="1" applyAlignment="1">
      <alignment horizontal="center"/>
    </xf>
    <xf numFmtId="0" fontId="1" fillId="6" borderId="4" xfId="0" applyFont="1" applyFill="1" applyBorder="1" applyAlignment="1">
      <alignment horizontal="center"/>
    </xf>
    <xf numFmtId="0" fontId="0" fillId="6" borderId="4" xfId="0" applyFill="1" applyBorder="1" applyAlignment="1">
      <alignment horizontal="center"/>
    </xf>
    <xf numFmtId="0" fontId="1" fillId="0" borderId="0" xfId="0" applyFont="1" applyAlignment="1">
      <alignment horizontal="center"/>
    </xf>
    <xf numFmtId="0" fontId="1" fillId="0" borderId="3" xfId="0" applyFont="1" applyBorder="1"/>
    <xf numFmtId="0" fontId="1" fillId="5" borderId="3" xfId="0" applyFont="1" applyFill="1" applyBorder="1" applyAlignment="1">
      <alignment horizontal="center"/>
    </xf>
    <xf numFmtId="0" fontId="0" fillId="7" borderId="0" xfId="0" applyFill="1" applyAlignment="1">
      <alignment horizontal="center"/>
    </xf>
    <xf numFmtId="0" fontId="0" fillId="7" borderId="3" xfId="0" applyFill="1" applyBorder="1" applyAlignment="1">
      <alignment horizontal="center"/>
    </xf>
    <xf numFmtId="0" fontId="0" fillId="7" borderId="0" xfId="0" applyFill="1" applyBorder="1" applyAlignment="1">
      <alignment horizontal="center"/>
    </xf>
    <xf numFmtId="0" fontId="0" fillId="7" borderId="4" xfId="0" applyFill="1" applyBorder="1"/>
    <xf numFmtId="0" fontId="0" fillId="7" borderId="5" xfId="0" applyFill="1" applyBorder="1"/>
    <xf numFmtId="0" fontId="0" fillId="7" borderId="3" xfId="0" applyFill="1" applyBorder="1"/>
    <xf numFmtId="0" fontId="0" fillId="7" borderId="4" xfId="0" applyFill="1" applyBorder="1" applyAlignment="1">
      <alignment horizontal="center"/>
    </xf>
    <xf numFmtId="0" fontId="1" fillId="7" borderId="3" xfId="0" applyFont="1" applyFill="1" applyBorder="1" applyAlignment="1">
      <alignment horizontal="center"/>
    </xf>
    <xf numFmtId="0" fontId="0" fillId="7" borderId="0" xfId="0" applyFill="1"/>
    <xf numFmtId="0" fontId="0" fillId="3" borderId="0" xfId="0" applyFill="1" applyAlignment="1">
      <alignment horizontal="center"/>
    </xf>
    <xf numFmtId="0" fontId="0" fillId="3" borderId="3" xfId="0" applyFill="1" applyBorder="1" applyAlignment="1">
      <alignment horizontal="center"/>
    </xf>
    <xf numFmtId="0" fontId="0" fillId="3" borderId="0" xfId="0" applyFill="1" applyBorder="1"/>
    <xf numFmtId="0" fontId="0" fillId="3" borderId="3" xfId="0" applyFill="1" applyBorder="1"/>
    <xf numFmtId="0" fontId="0" fillId="3" borderId="0" xfId="0" applyFill="1"/>
    <xf numFmtId="0" fontId="0" fillId="2" borderId="3" xfId="0" applyFill="1" applyBorder="1" applyAlignment="1">
      <alignment horizontal="left"/>
    </xf>
    <xf numFmtId="0" fontId="0" fillId="0" borderId="4" xfId="0" applyBorder="1" applyAlignment="1">
      <alignment horizontal="left"/>
    </xf>
    <xf numFmtId="0" fontId="1" fillId="4" borderId="4" xfId="0" applyFont="1" applyFill="1" applyBorder="1" applyAlignment="1">
      <alignment horizontal="left"/>
    </xf>
    <xf numFmtId="0" fontId="9" fillId="0" borderId="4" xfId="0" applyFont="1" applyBorder="1" applyAlignment="1">
      <alignment horizontal="center"/>
    </xf>
    <xf numFmtId="0" fontId="1" fillId="0" borderId="0" xfId="0" applyFont="1" applyAlignment="1">
      <alignment horizontal="left"/>
    </xf>
    <xf numFmtId="0" fontId="0" fillId="0" borderId="0" xfId="0" applyAlignment="1">
      <alignment horizontal="left"/>
    </xf>
    <xf numFmtId="0" fontId="7" fillId="0" borderId="0" xfId="0" applyFont="1" applyAlignment="1">
      <alignment horizontal="center"/>
    </xf>
    <xf numFmtId="0" fontId="7" fillId="0" borderId="0" xfId="0" applyFont="1" applyAlignment="1">
      <alignment horizontal="left"/>
    </xf>
    <xf numFmtId="0" fontId="1" fillId="8" borderId="0" xfId="0" applyFont="1" applyFill="1" applyAlignment="1">
      <alignment horizontal="center"/>
    </xf>
    <xf numFmtId="0" fontId="0" fillId="8" borderId="0" xfId="0" applyFill="1"/>
    <xf numFmtId="0" fontId="1" fillId="8" borderId="1" xfId="0" applyFont="1" applyFill="1" applyBorder="1" applyAlignment="1">
      <alignment horizontal="center"/>
    </xf>
    <xf numFmtId="0" fontId="1" fillId="6" borderId="1" xfId="0" applyFont="1" applyFill="1" applyBorder="1" applyAlignment="1">
      <alignment horizontal="center"/>
    </xf>
    <xf numFmtId="0" fontId="1" fillId="6" borderId="0" xfId="0" applyFont="1" applyFill="1" applyAlignment="1">
      <alignment horizontal="center"/>
    </xf>
    <xf numFmtId="0" fontId="0" fillId="6" borderId="0" xfId="0" applyFill="1"/>
    <xf numFmtId="0" fontId="7" fillId="9" borderId="4" xfId="0" applyFont="1" applyFill="1" applyBorder="1"/>
    <xf numFmtId="0" fontId="0" fillId="9" borderId="5" xfId="0" applyFill="1" applyBorder="1"/>
    <xf numFmtId="0" fontId="0" fillId="9" borderId="3" xfId="0" applyFill="1" applyBorder="1"/>
    <xf numFmtId="0" fontId="0" fillId="9" borderId="5" xfId="0" applyFill="1" applyBorder="1" applyAlignment="1">
      <alignment horizontal="center"/>
    </xf>
    <xf numFmtId="0" fontId="0" fillId="3" borderId="0" xfId="0" applyFill="1" applyBorder="1" applyAlignment="1">
      <alignment horizontal="center"/>
    </xf>
    <xf numFmtId="0" fontId="0" fillId="10" borderId="4" xfId="0" applyFill="1" applyBorder="1" applyAlignment="1">
      <alignment horizontal="left"/>
    </xf>
    <xf numFmtId="0" fontId="0" fillId="10" borderId="5" xfId="0" applyFill="1" applyBorder="1" applyAlignment="1">
      <alignment horizontal="center"/>
    </xf>
    <xf numFmtId="0" fontId="0" fillId="10" borderId="3" xfId="0" applyFill="1" applyBorder="1" applyAlignment="1">
      <alignment horizontal="center"/>
    </xf>
    <xf numFmtId="0" fontId="0" fillId="10" borderId="4" xfId="0" applyFill="1" applyBorder="1" applyAlignment="1">
      <alignment horizontal="center"/>
    </xf>
    <xf numFmtId="0" fontId="0" fillId="10" borderId="0" xfId="0" applyFill="1" applyBorder="1" applyAlignment="1">
      <alignment horizontal="center"/>
    </xf>
    <xf numFmtId="0" fontId="1" fillId="11" borderId="1" xfId="0" applyFont="1" applyFill="1" applyBorder="1" applyAlignment="1">
      <alignment horizontal="left"/>
    </xf>
    <xf numFmtId="0" fontId="1" fillId="11" borderId="1" xfId="0" applyFont="1" applyFill="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0" fillId="12" borderId="0" xfId="0" applyFill="1" applyAlignment="1">
      <alignment horizontal="center"/>
    </xf>
    <xf numFmtId="0" fontId="0" fillId="0" borderId="0" xfId="0" applyFill="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0" fillId="0" borderId="4" xfId="0" applyFill="1" applyBorder="1"/>
    <xf numFmtId="0" fontId="0" fillId="0" borderId="5" xfId="0" applyFill="1" applyBorder="1"/>
    <xf numFmtId="0" fontId="0" fillId="0" borderId="3" xfId="0" applyFill="1" applyBorder="1"/>
    <xf numFmtId="0" fontId="0" fillId="0" borderId="0" xfId="0" applyFill="1"/>
    <xf numFmtId="0" fontId="1" fillId="13" borderId="3" xfId="0" applyFont="1" applyFill="1" applyBorder="1" applyAlignment="1">
      <alignment horizontal="center"/>
    </xf>
    <xf numFmtId="0" fontId="0" fillId="13" borderId="3" xfId="0" applyFill="1" applyBorder="1" applyAlignment="1">
      <alignment horizontal="center"/>
    </xf>
    <xf numFmtId="0" fontId="7" fillId="13" borderId="3" xfId="0" applyFont="1" applyFill="1" applyBorder="1" applyAlignment="1">
      <alignment horizontal="center"/>
    </xf>
    <xf numFmtId="0" fontId="10" fillId="13" borderId="3" xfId="0" applyFont="1" applyFill="1" applyBorder="1" applyAlignment="1">
      <alignment horizontal="center"/>
    </xf>
    <xf numFmtId="0" fontId="12" fillId="13" borderId="1" xfId="1" applyFill="1" applyBorder="1" applyAlignment="1">
      <alignment horizontal="center"/>
    </xf>
    <xf numFmtId="0" fontId="12" fillId="12" borderId="0" xfId="1" applyFill="1" applyAlignment="1">
      <alignment horizontal="center"/>
    </xf>
    <xf numFmtId="0" fontId="13" fillId="0" borderId="5" xfId="0" applyFont="1" applyBorder="1"/>
    <xf numFmtId="0" fontId="0" fillId="12" borderId="0" xfId="0" applyFill="1" applyBorder="1" applyAlignment="1">
      <alignment horizontal="center"/>
    </xf>
    <xf numFmtId="0" fontId="0" fillId="0" borderId="0" xfId="0" applyBorder="1" applyAlignment="1">
      <alignment horizontal="left"/>
    </xf>
    <xf numFmtId="0" fontId="1" fillId="14" borderId="0" xfId="0" applyFont="1" applyFill="1" applyBorder="1" applyAlignment="1">
      <alignment horizontal="center"/>
    </xf>
    <xf numFmtId="0" fontId="0" fillId="14" borderId="4" xfId="0" applyFill="1" applyBorder="1"/>
    <xf numFmtId="0" fontId="0" fillId="14" borderId="5" xfId="0" applyFill="1" applyBorder="1"/>
    <xf numFmtId="0" fontId="0" fillId="14" borderId="3" xfId="0" applyFill="1" applyBorder="1"/>
    <xf numFmtId="0" fontId="0" fillId="14" borderId="3" xfId="0" applyFill="1" applyBorder="1" applyAlignment="1">
      <alignment horizontal="center"/>
    </xf>
    <xf numFmtId="0" fontId="0" fillId="14" borderId="4" xfId="0"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13.cl/noticia/tendencias/desde-calendario-chino-al-budista-ano-es-2021-otros-calendarios" TargetMode="External"/><Relationship Id="rId1" Type="http://schemas.openxmlformats.org/officeDocument/2006/relationships/hyperlink" Target="https://es.wikipedia.org/wiki/Calendario_norcorean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09"/>
  <sheetViews>
    <sheetView tabSelected="1" workbookViewId="0">
      <pane ySplit="1" topLeftCell="A2" activePane="bottomLeft" state="frozen"/>
      <selection activeCell="C1" sqref="C1"/>
      <selection pane="bottomLeft" activeCell="E29" sqref="E29"/>
    </sheetView>
  </sheetViews>
  <sheetFormatPr baseColWidth="10" defaultColWidth="9.140625" defaultRowHeight="12.75" x14ac:dyDescent="0.2"/>
  <cols>
    <col min="1" max="1" width="7.5703125" style="3" customWidth="1"/>
    <col min="2" max="2" width="10.28515625" style="11" customWidth="1"/>
    <col min="3" max="3" width="5.7109375" style="3" customWidth="1"/>
    <col min="4" max="4" width="11.28515625" style="12" customWidth="1"/>
    <col min="5" max="5" width="21.140625" style="16" customWidth="1"/>
    <col min="6" max="6" width="12.5703125" style="21" customWidth="1"/>
    <col min="7" max="7" width="8.42578125" style="10" customWidth="1"/>
    <col min="8" max="8" width="16.28515625" style="11" customWidth="1"/>
    <col min="9" max="9" width="8" style="11" customWidth="1"/>
    <col min="10" max="10" width="14.28515625" style="20" customWidth="1"/>
    <col min="11" max="11" width="7.85546875" style="11" customWidth="1"/>
    <col min="12" max="12" width="10.85546875" style="13" customWidth="1"/>
    <col min="13" max="13" width="8" style="3" customWidth="1"/>
    <col min="14" max="14" width="12" style="10" customWidth="1"/>
    <col min="15" max="15" width="11.7109375" style="11" customWidth="1"/>
    <col min="16" max="16" width="12" style="11" customWidth="1"/>
    <col min="17" max="20" width="13.85546875" style="11" customWidth="1"/>
  </cols>
  <sheetData>
    <row r="1" spans="1:20" s="2" customFormat="1" ht="14.25" thickTop="1" thickBot="1" x14ac:dyDescent="0.25">
      <c r="A1" s="2" t="s">
        <v>54</v>
      </c>
      <c r="B1" s="8"/>
      <c r="C1" s="111" t="s">
        <v>53</v>
      </c>
      <c r="D1" s="8"/>
      <c r="E1" s="8" t="s">
        <v>0</v>
      </c>
      <c r="F1" s="112" t="s">
        <v>56</v>
      </c>
      <c r="G1" s="29"/>
      <c r="H1" s="8" t="s">
        <v>55</v>
      </c>
      <c r="I1" s="8" t="s">
        <v>157</v>
      </c>
      <c r="J1" s="63" t="s">
        <v>2</v>
      </c>
      <c r="K1" s="2" t="s">
        <v>1</v>
      </c>
      <c r="L1" s="2" t="s">
        <v>158</v>
      </c>
      <c r="N1" s="2" t="s">
        <v>166</v>
      </c>
      <c r="O1" s="2" t="s">
        <v>162</v>
      </c>
      <c r="P1" s="2" t="s">
        <v>163</v>
      </c>
      <c r="Q1" s="2" t="s">
        <v>164</v>
      </c>
      <c r="R1" s="2" t="s">
        <v>165</v>
      </c>
      <c r="S1" s="2" t="s">
        <v>158</v>
      </c>
      <c r="T1" s="125" t="s">
        <v>167</v>
      </c>
    </row>
    <row r="2" spans="1:20" s="4" customFormat="1" ht="13.5" thickTop="1" x14ac:dyDescent="0.2">
      <c r="A2" s="5"/>
      <c r="B2" s="9"/>
      <c r="C2" s="5"/>
      <c r="E2" s="53" t="s">
        <v>104</v>
      </c>
      <c r="F2" s="26"/>
      <c r="G2" s="9"/>
      <c r="H2" s="9"/>
      <c r="I2" s="9"/>
      <c r="J2" s="64" t="s">
        <v>105</v>
      </c>
      <c r="M2" s="5"/>
      <c r="N2" s="9"/>
      <c r="O2" s="9"/>
      <c r="P2" s="9"/>
      <c r="Q2" s="9"/>
      <c r="R2" s="9"/>
      <c r="S2" s="9"/>
      <c r="T2" s="9"/>
    </row>
    <row r="3" spans="1:20" s="4" customFormat="1" ht="13.5" thickBot="1" x14ac:dyDescent="0.25">
      <c r="A3" s="5"/>
      <c r="B3" s="9"/>
      <c r="C3" s="5"/>
      <c r="E3" s="19"/>
      <c r="F3" s="26"/>
      <c r="G3" s="9"/>
      <c r="H3" s="9"/>
      <c r="I3" s="9"/>
      <c r="J3" s="64"/>
      <c r="M3" s="5"/>
      <c r="N3" s="9"/>
      <c r="O3" s="9"/>
      <c r="P3" s="9"/>
      <c r="Q3" s="9"/>
      <c r="R3" s="9"/>
      <c r="S3" s="9"/>
      <c r="T3" s="9"/>
    </row>
    <row r="4" spans="1:20" s="4" customFormat="1" ht="13.5" thickTop="1" x14ac:dyDescent="0.2">
      <c r="A4" s="5"/>
      <c r="B4" s="9"/>
      <c r="C4" s="5"/>
      <c r="D4" s="4">
        <v>1</v>
      </c>
      <c r="E4" s="19"/>
      <c r="F4" s="26"/>
      <c r="G4" s="9"/>
      <c r="H4" s="9"/>
      <c r="I4" s="9"/>
      <c r="J4" s="64">
        <v>-3761</v>
      </c>
      <c r="K4" s="59" t="s">
        <v>79</v>
      </c>
      <c r="L4" s="5"/>
      <c r="M4" s="5"/>
      <c r="N4" s="9"/>
      <c r="O4" s="9"/>
      <c r="P4" s="9"/>
      <c r="Q4" s="9"/>
      <c r="R4" s="9"/>
      <c r="S4" s="9"/>
      <c r="T4" s="9"/>
    </row>
    <row r="5" spans="1:20" s="4" customFormat="1" ht="13.5" thickBot="1" x14ac:dyDescent="0.25">
      <c r="A5" s="5"/>
      <c r="B5" s="9"/>
      <c r="C5" s="5"/>
      <c r="D5" s="13"/>
      <c r="E5" s="19"/>
      <c r="F5" s="26"/>
      <c r="G5" s="9"/>
      <c r="H5" s="9"/>
      <c r="I5" s="9"/>
      <c r="J5" s="64"/>
      <c r="K5" s="9"/>
      <c r="M5" s="5"/>
      <c r="N5" s="9"/>
      <c r="O5" s="9"/>
      <c r="P5" s="9"/>
      <c r="Q5" s="9"/>
      <c r="R5" s="9"/>
      <c r="S5" s="9"/>
      <c r="T5" s="9"/>
    </row>
    <row r="6" spans="1:20" s="4" customFormat="1" ht="13.5" thickTop="1" x14ac:dyDescent="0.2">
      <c r="B6" s="9"/>
      <c r="D6" s="13"/>
      <c r="E6" s="53" t="s">
        <v>77</v>
      </c>
      <c r="F6" s="48" t="s">
        <v>46</v>
      </c>
      <c r="G6" s="49"/>
      <c r="H6" s="9">
        <v>1</v>
      </c>
      <c r="I6" s="9"/>
      <c r="J6" s="65">
        <v>-753</v>
      </c>
      <c r="K6" s="9"/>
      <c r="M6" s="5"/>
      <c r="N6" s="9"/>
      <c r="O6" s="9"/>
      <c r="P6" s="9"/>
      <c r="Q6" s="9"/>
      <c r="R6" s="9"/>
      <c r="S6" s="9"/>
      <c r="T6" s="9"/>
    </row>
    <row r="7" spans="1:20" s="4" customFormat="1" x14ac:dyDescent="0.2">
      <c r="B7" s="9"/>
      <c r="D7" s="13"/>
      <c r="E7" s="23" t="s">
        <v>48</v>
      </c>
      <c r="F7" s="50">
        <v>10</v>
      </c>
      <c r="G7" s="51" t="s">
        <v>5</v>
      </c>
      <c r="H7" s="9"/>
      <c r="I7" s="9"/>
      <c r="J7" s="64"/>
      <c r="K7" s="9"/>
      <c r="M7" s="5"/>
      <c r="N7" s="9"/>
      <c r="O7" s="9"/>
      <c r="P7" s="9"/>
      <c r="Q7" s="9"/>
      <c r="R7" s="9"/>
      <c r="S7" s="9"/>
      <c r="T7" s="9"/>
    </row>
    <row r="8" spans="1:20" s="4" customFormat="1" x14ac:dyDescent="0.2">
      <c r="B8" s="9"/>
      <c r="D8" s="13"/>
      <c r="E8" s="21"/>
      <c r="F8" s="50">
        <v>30</v>
      </c>
      <c r="G8" s="51" t="s">
        <v>23</v>
      </c>
      <c r="H8" s="9"/>
      <c r="I8" s="9"/>
      <c r="J8" s="64">
        <f>-60-650</f>
        <v>-710</v>
      </c>
      <c r="K8" s="9"/>
      <c r="M8" s="5"/>
      <c r="N8" s="9"/>
      <c r="O8" s="9"/>
      <c r="P8" s="9"/>
      <c r="Q8" s="9"/>
      <c r="R8" s="9"/>
      <c r="S8" s="9"/>
      <c r="T8" s="9"/>
    </row>
    <row r="9" spans="1:20" s="4" customFormat="1" x14ac:dyDescent="0.2">
      <c r="B9" s="9"/>
      <c r="D9" s="13"/>
      <c r="E9" s="21"/>
      <c r="F9" s="50">
        <f>+F7*F8</f>
        <v>300</v>
      </c>
      <c r="G9" s="51" t="s">
        <v>7</v>
      </c>
      <c r="H9" s="9"/>
      <c r="I9" s="9"/>
      <c r="J9" s="64"/>
      <c r="K9" s="9"/>
      <c r="M9" s="5"/>
      <c r="N9" s="9"/>
      <c r="O9" s="9"/>
      <c r="P9" s="9"/>
      <c r="Q9" s="9"/>
      <c r="R9" s="9"/>
      <c r="S9" s="9"/>
      <c r="T9" s="9"/>
    </row>
    <row r="10" spans="1:20" s="4" customFormat="1" ht="13.5" thickBot="1" x14ac:dyDescent="0.25">
      <c r="B10" s="9"/>
      <c r="D10" s="13"/>
      <c r="E10" s="21"/>
      <c r="F10" s="54"/>
      <c r="G10" s="51"/>
      <c r="H10" s="9"/>
      <c r="I10" s="9"/>
      <c r="J10" s="64"/>
      <c r="K10" s="9"/>
      <c r="M10" s="5"/>
      <c r="N10" s="9"/>
      <c r="O10" s="9"/>
      <c r="P10" s="9"/>
      <c r="Q10" s="9"/>
      <c r="R10" s="9"/>
      <c r="S10" s="9"/>
      <c r="T10" s="9"/>
    </row>
    <row r="11" spans="1:20" s="4" customFormat="1" ht="13.5" thickTop="1" x14ac:dyDescent="0.2">
      <c r="A11" s="48" t="s">
        <v>11</v>
      </c>
      <c r="B11" s="57"/>
      <c r="C11" s="59" t="s">
        <v>11</v>
      </c>
      <c r="D11" s="60"/>
      <c r="E11" s="23" t="s">
        <v>47</v>
      </c>
      <c r="F11" s="54" t="s">
        <v>65</v>
      </c>
      <c r="G11" s="51"/>
      <c r="H11" s="9"/>
      <c r="I11" s="9"/>
      <c r="J11" s="66"/>
      <c r="K11" s="9"/>
      <c r="M11" s="48" t="s">
        <v>76</v>
      </c>
      <c r="N11" s="49"/>
      <c r="O11" s="9"/>
      <c r="P11" s="9"/>
      <c r="Q11" s="9"/>
      <c r="R11" s="9"/>
      <c r="S11" s="9"/>
      <c r="T11" s="9"/>
    </row>
    <row r="12" spans="1:20" ht="13.5" thickBot="1" x14ac:dyDescent="0.25">
      <c r="A12" s="50">
        <v>12</v>
      </c>
      <c r="B12" s="12" t="s">
        <v>5</v>
      </c>
      <c r="C12" s="27">
        <v>12</v>
      </c>
      <c r="D12" s="10" t="s">
        <v>5</v>
      </c>
      <c r="E12" s="22"/>
      <c r="F12" s="55">
        <f>+F8*(F7+2)</f>
        <v>360</v>
      </c>
      <c r="G12" s="56" t="s">
        <v>7</v>
      </c>
      <c r="J12" s="67"/>
      <c r="M12" s="50">
        <v>12</v>
      </c>
      <c r="N12" s="51" t="s">
        <v>5</v>
      </c>
    </row>
    <row r="13" spans="1:20" ht="13.5" thickTop="1" x14ac:dyDescent="0.2">
      <c r="A13" s="50">
        <v>29.5</v>
      </c>
      <c r="B13" s="12" t="s">
        <v>6</v>
      </c>
      <c r="C13" s="27">
        <v>28</v>
      </c>
      <c r="D13" s="10" t="s">
        <v>6</v>
      </c>
      <c r="J13" s="67"/>
      <c r="M13" s="50">
        <v>30</v>
      </c>
      <c r="N13" s="51" t="s">
        <v>23</v>
      </c>
    </row>
    <row r="14" spans="1:20" ht="13.5" customHeight="1" x14ac:dyDescent="0.2">
      <c r="A14" s="50">
        <f>+A12*A13</f>
        <v>354</v>
      </c>
      <c r="B14" s="12" t="s">
        <v>7</v>
      </c>
      <c r="C14" s="27">
        <f>+C12*C13</f>
        <v>336</v>
      </c>
      <c r="D14" s="10" t="s">
        <v>7</v>
      </c>
      <c r="F14" s="22" t="s">
        <v>9</v>
      </c>
      <c r="G14" s="14"/>
      <c r="J14" s="67"/>
      <c r="M14" s="50">
        <v>1</v>
      </c>
      <c r="N14" s="51" t="s">
        <v>10</v>
      </c>
    </row>
    <row r="15" spans="1:20" ht="15" customHeight="1" thickBot="1" x14ac:dyDescent="0.25">
      <c r="A15" s="50"/>
      <c r="B15" s="13"/>
      <c r="C15" s="27"/>
      <c r="D15" s="10"/>
      <c r="F15" s="28"/>
      <c r="G15" s="15"/>
      <c r="J15" s="67"/>
      <c r="M15" s="52">
        <f>+M12*M13+4*M14</f>
        <v>364</v>
      </c>
      <c r="N15" s="56" t="s">
        <v>7</v>
      </c>
    </row>
    <row r="16" spans="1:20" ht="14.25" thickTop="1" thickBot="1" x14ac:dyDescent="0.25">
      <c r="A16" s="52" t="s">
        <v>51</v>
      </c>
      <c r="B16" s="58" t="s">
        <v>52</v>
      </c>
      <c r="C16" s="61" t="s">
        <v>57</v>
      </c>
      <c r="D16" s="62" t="s">
        <v>8</v>
      </c>
      <c r="J16" s="67"/>
    </row>
    <row r="17" spans="1:10" ht="13.5" thickTop="1" x14ac:dyDescent="0.2">
      <c r="A17" s="13"/>
      <c r="B17" s="129"/>
      <c r="C17" s="13"/>
      <c r="D17" s="13"/>
      <c r="J17" s="67"/>
    </row>
    <row r="18" spans="1:10" x14ac:dyDescent="0.2">
      <c r="A18" s="13"/>
      <c r="B18" s="129"/>
      <c r="C18" s="13"/>
      <c r="D18" s="130">
        <v>1</v>
      </c>
      <c r="E18" s="131"/>
      <c r="F18" s="132"/>
      <c r="G18" s="133"/>
      <c r="H18" s="134"/>
      <c r="I18" s="134"/>
      <c r="J18" s="135">
        <v>-3760</v>
      </c>
    </row>
    <row r="19" spans="1:10" x14ac:dyDescent="0.2">
      <c r="D19" s="13"/>
      <c r="F19" s="44">
        <f>28+7*29+4*31</f>
        <v>355</v>
      </c>
      <c r="G19" s="24" t="s">
        <v>71</v>
      </c>
      <c r="J19" s="67"/>
    </row>
    <row r="20" spans="1:10" x14ac:dyDescent="0.2">
      <c r="D20" s="13"/>
      <c r="E20" s="25" t="s">
        <v>39</v>
      </c>
      <c r="F20" s="21" t="s">
        <v>30</v>
      </c>
      <c r="H20" s="27">
        <f>754+J20</f>
        <v>694</v>
      </c>
      <c r="I20" s="27"/>
      <c r="J20" s="67">
        <v>-60</v>
      </c>
    </row>
    <row r="21" spans="1:10" x14ac:dyDescent="0.2">
      <c r="D21" s="13"/>
      <c r="E21" s="9" t="s">
        <v>29</v>
      </c>
      <c r="F21" s="21" t="s">
        <v>49</v>
      </c>
      <c r="H21" s="27">
        <f>754+J21</f>
        <v>708</v>
      </c>
      <c r="I21" s="27"/>
      <c r="J21" s="67">
        <v>-46</v>
      </c>
    </row>
    <row r="22" spans="1:10" x14ac:dyDescent="0.2">
      <c r="D22" s="13"/>
      <c r="F22" s="21" t="s">
        <v>37</v>
      </c>
      <c r="H22" s="27">
        <f>754+J22</f>
        <v>716</v>
      </c>
      <c r="I22" s="27"/>
      <c r="J22" s="67">
        <v>-38</v>
      </c>
    </row>
    <row r="23" spans="1:10" x14ac:dyDescent="0.2">
      <c r="D23" s="13"/>
      <c r="J23" s="67"/>
    </row>
    <row r="24" spans="1:10" x14ac:dyDescent="0.2">
      <c r="D24" s="13"/>
      <c r="E24" s="25" t="s">
        <v>43</v>
      </c>
      <c r="F24" s="21" t="s">
        <v>12</v>
      </c>
      <c r="J24" s="67">
        <v>-27</v>
      </c>
    </row>
    <row r="25" spans="1:10" x14ac:dyDescent="0.2">
      <c r="F25" s="21" t="s">
        <v>49</v>
      </c>
      <c r="H25" s="9" t="s">
        <v>40</v>
      </c>
      <c r="I25" s="9"/>
      <c r="J25" s="67"/>
    </row>
    <row r="26" spans="1:10" x14ac:dyDescent="0.2">
      <c r="F26" s="21" t="s">
        <v>38</v>
      </c>
      <c r="H26" s="27">
        <f>754+J26</f>
        <v>746</v>
      </c>
      <c r="I26" s="27"/>
      <c r="J26" s="67">
        <v>-8</v>
      </c>
    </row>
    <row r="27" spans="1:10" x14ac:dyDescent="0.2">
      <c r="J27" s="67"/>
    </row>
    <row r="28" spans="1:10" x14ac:dyDescent="0.2">
      <c r="G28" s="11"/>
      <c r="J28" s="67">
        <v>-5</v>
      </c>
    </row>
    <row r="29" spans="1:10" x14ac:dyDescent="0.2">
      <c r="E29" s="19" t="s">
        <v>72</v>
      </c>
      <c r="F29" s="127"/>
      <c r="G29" s="11"/>
      <c r="H29" s="27">
        <f>754+J29</f>
        <v>750</v>
      </c>
      <c r="I29" s="27"/>
      <c r="J29" s="66">
        <v>-4</v>
      </c>
    </row>
    <row r="30" spans="1:10" x14ac:dyDescent="0.2">
      <c r="G30" s="11"/>
      <c r="H30" s="27">
        <f>754+J30</f>
        <v>751</v>
      </c>
      <c r="I30" s="27"/>
      <c r="J30" s="67">
        <v>-3</v>
      </c>
    </row>
    <row r="31" spans="1:10" x14ac:dyDescent="0.2">
      <c r="G31" s="11"/>
      <c r="H31" s="27">
        <f>754+J31</f>
        <v>752</v>
      </c>
      <c r="I31" s="27"/>
      <c r="J31" s="67">
        <v>-2</v>
      </c>
    </row>
    <row r="32" spans="1:10" x14ac:dyDescent="0.2">
      <c r="E32" s="18" t="s">
        <v>4</v>
      </c>
      <c r="H32" s="27" t="s">
        <v>58</v>
      </c>
      <c r="I32" s="27"/>
      <c r="J32" s="67">
        <v>-1</v>
      </c>
    </row>
    <row r="33" spans="3:10" s="110" customFormat="1" ht="13.5" thickBot="1" x14ac:dyDescent="0.25">
      <c r="C33" s="109"/>
      <c r="E33" s="110" t="s">
        <v>178</v>
      </c>
      <c r="F33" s="109" t="s">
        <v>107</v>
      </c>
      <c r="H33" s="110" t="s">
        <v>106</v>
      </c>
      <c r="J33" s="110">
        <v>0</v>
      </c>
    </row>
    <row r="34" spans="3:10" ht="13.5" thickTop="1" x14ac:dyDescent="0.2">
      <c r="E34" s="18" t="s">
        <v>3</v>
      </c>
      <c r="F34" s="24" t="s">
        <v>108</v>
      </c>
      <c r="H34" s="27">
        <v>754</v>
      </c>
      <c r="I34" s="27"/>
      <c r="J34" s="67">
        <v>1</v>
      </c>
    </row>
    <row r="35" spans="3:10" x14ac:dyDescent="0.2">
      <c r="E35" s="18"/>
      <c r="H35" s="27">
        <v>755</v>
      </c>
      <c r="I35" s="27"/>
      <c r="J35" s="67">
        <v>2</v>
      </c>
    </row>
    <row r="36" spans="3:10" x14ac:dyDescent="0.2">
      <c r="E36" s="18"/>
      <c r="H36" s="27">
        <v>755</v>
      </c>
      <c r="I36" s="27"/>
      <c r="J36" s="67">
        <v>3</v>
      </c>
    </row>
    <row r="37" spans="3:10" x14ac:dyDescent="0.2">
      <c r="E37" s="18"/>
      <c r="H37" s="27">
        <v>755</v>
      </c>
      <c r="I37" s="27"/>
      <c r="J37" s="67">
        <v>4</v>
      </c>
    </row>
    <row r="38" spans="3:10" x14ac:dyDescent="0.2">
      <c r="E38" s="88" t="s">
        <v>109</v>
      </c>
      <c r="H38" s="27">
        <v>755</v>
      </c>
      <c r="I38" s="27"/>
      <c r="J38" s="67">
        <v>5</v>
      </c>
    </row>
    <row r="39" spans="3:10" x14ac:dyDescent="0.2">
      <c r="E39" s="18"/>
      <c r="H39" s="27"/>
      <c r="I39" s="27"/>
      <c r="J39" s="67"/>
    </row>
    <row r="40" spans="3:10" x14ac:dyDescent="0.2">
      <c r="E40" s="17"/>
      <c r="H40" s="21"/>
      <c r="I40" s="21"/>
      <c r="J40" s="67"/>
    </row>
    <row r="41" spans="3:10" x14ac:dyDescent="0.2">
      <c r="E41" s="35" t="s">
        <v>64</v>
      </c>
      <c r="H41" s="27">
        <f>+H34+J42-1</f>
        <v>1037</v>
      </c>
      <c r="I41" s="27"/>
      <c r="J41" s="67"/>
    </row>
    <row r="42" spans="3:10" x14ac:dyDescent="0.2">
      <c r="E42" s="99" t="s">
        <v>63</v>
      </c>
      <c r="F42" s="100"/>
      <c r="G42" s="101"/>
      <c r="H42" s="102"/>
      <c r="I42" s="102">
        <v>1</v>
      </c>
      <c r="J42" s="67">
        <v>284</v>
      </c>
    </row>
    <row r="43" spans="3:10" x14ac:dyDescent="0.2">
      <c r="E43" s="17"/>
      <c r="F43" s="27"/>
      <c r="H43" s="9"/>
      <c r="I43" s="9"/>
      <c r="J43" s="67"/>
    </row>
    <row r="44" spans="3:10" x14ac:dyDescent="0.2">
      <c r="E44" s="19" t="s">
        <v>41</v>
      </c>
      <c r="F44" s="45" t="s">
        <v>42</v>
      </c>
      <c r="J44" s="67">
        <v>327</v>
      </c>
    </row>
    <row r="45" spans="3:10" x14ac:dyDescent="0.2">
      <c r="F45" s="27"/>
      <c r="J45" s="67"/>
    </row>
    <row r="46" spans="3:10" x14ac:dyDescent="0.2">
      <c r="E46" s="39" t="s">
        <v>60</v>
      </c>
      <c r="F46" s="40"/>
      <c r="G46" s="41"/>
      <c r="H46" s="42">
        <v>1278</v>
      </c>
      <c r="I46" s="40">
        <f>+J46-$J$42</f>
        <v>242</v>
      </c>
      <c r="J46" s="67">
        <v>526</v>
      </c>
    </row>
    <row r="47" spans="3:10" x14ac:dyDescent="0.2">
      <c r="E47" s="87" t="s">
        <v>110</v>
      </c>
      <c r="F47" s="40"/>
      <c r="G47" s="42"/>
      <c r="H47" s="42" t="s">
        <v>156</v>
      </c>
      <c r="I47" s="40">
        <f>+J47-$J$42</f>
        <v>248</v>
      </c>
      <c r="J47" s="67">
        <v>532</v>
      </c>
    </row>
    <row r="48" spans="3:10" x14ac:dyDescent="0.2">
      <c r="E48" s="86"/>
      <c r="F48" s="27"/>
      <c r="G48" s="11"/>
      <c r="J48" s="67"/>
    </row>
    <row r="49" spans="1:20" x14ac:dyDescent="0.2">
      <c r="E49" s="104" t="s">
        <v>159</v>
      </c>
      <c r="F49" s="105"/>
      <c r="G49" s="106"/>
      <c r="H49" s="106"/>
      <c r="I49" s="106"/>
      <c r="J49" s="107">
        <v>622</v>
      </c>
      <c r="K49" s="106"/>
      <c r="L49" s="108">
        <v>1</v>
      </c>
    </row>
    <row r="50" spans="1:20" x14ac:dyDescent="0.2">
      <c r="E50" s="86"/>
      <c r="F50" s="27"/>
      <c r="G50" s="11"/>
      <c r="J50" s="67"/>
    </row>
    <row r="51" spans="1:20" x14ac:dyDescent="0.2">
      <c r="E51" s="104" t="s">
        <v>160</v>
      </c>
      <c r="F51" s="105"/>
      <c r="G51" s="106"/>
      <c r="H51" s="106"/>
      <c r="I51" s="106"/>
      <c r="J51" s="107">
        <v>639</v>
      </c>
      <c r="K51" s="106"/>
      <c r="L51" s="108"/>
    </row>
    <row r="52" spans="1:20" x14ac:dyDescent="0.2">
      <c r="E52" s="86"/>
      <c r="F52" s="27"/>
      <c r="G52" s="11"/>
      <c r="J52" s="67"/>
    </row>
    <row r="53" spans="1:20" x14ac:dyDescent="0.2">
      <c r="E53" s="37" t="s">
        <v>67</v>
      </c>
      <c r="F53" s="27"/>
      <c r="G53" s="11"/>
      <c r="J53" s="67" t="s">
        <v>66</v>
      </c>
    </row>
    <row r="54" spans="1:20" x14ac:dyDescent="0.2">
      <c r="E54" s="37" t="s">
        <v>68</v>
      </c>
      <c r="F54" s="38"/>
      <c r="G54" s="11"/>
      <c r="J54" s="67" t="s">
        <v>70</v>
      </c>
    </row>
    <row r="55" spans="1:20" s="84" customFormat="1" x14ac:dyDescent="0.2">
      <c r="A55" s="80"/>
      <c r="B55" s="81"/>
      <c r="C55" s="80"/>
      <c r="D55" s="82"/>
      <c r="E55" s="37" t="s">
        <v>69</v>
      </c>
      <c r="F55" s="38"/>
      <c r="G55" s="81"/>
      <c r="H55" s="81"/>
      <c r="I55" s="81"/>
      <c r="J55" s="36">
        <v>1001</v>
      </c>
      <c r="K55" s="81"/>
      <c r="L55" s="103"/>
      <c r="M55" s="80"/>
      <c r="N55" s="83"/>
      <c r="O55" s="81"/>
      <c r="P55" s="81"/>
      <c r="Q55" s="81"/>
      <c r="R55" s="81"/>
      <c r="S55" s="81"/>
      <c r="T55" s="81"/>
    </row>
    <row r="56" spans="1:20" x14ac:dyDescent="0.2">
      <c r="F56" s="27"/>
      <c r="G56" s="11"/>
      <c r="J56" s="67"/>
    </row>
    <row r="57" spans="1:20" x14ac:dyDescent="0.2">
      <c r="E57" s="16" t="s">
        <v>78</v>
      </c>
      <c r="F57" s="27"/>
      <c r="G57" s="11"/>
      <c r="J57" s="67">
        <v>1300</v>
      </c>
    </row>
    <row r="58" spans="1:20" x14ac:dyDescent="0.2">
      <c r="J58" s="67"/>
    </row>
    <row r="59" spans="1:20" x14ac:dyDescent="0.2">
      <c r="E59" s="30" t="s">
        <v>31</v>
      </c>
      <c r="F59" s="46"/>
      <c r="G59" s="47"/>
      <c r="J59" s="67"/>
    </row>
    <row r="60" spans="1:20" x14ac:dyDescent="0.2">
      <c r="E60" s="31" t="s">
        <v>34</v>
      </c>
      <c r="F60" s="46"/>
      <c r="G60" s="47"/>
      <c r="H60" s="33"/>
      <c r="I60" s="33"/>
      <c r="J60" s="33">
        <v>1545</v>
      </c>
    </row>
    <row r="61" spans="1:20" x14ac:dyDescent="0.2">
      <c r="E61" s="34" t="s">
        <v>61</v>
      </c>
      <c r="F61" s="46"/>
      <c r="G61" s="47"/>
      <c r="H61" s="33"/>
      <c r="I61" s="33"/>
      <c r="J61" s="33"/>
    </row>
    <row r="62" spans="1:20" x14ac:dyDescent="0.2">
      <c r="E62" s="32" t="s">
        <v>59</v>
      </c>
      <c r="F62" s="46"/>
      <c r="G62" s="47"/>
      <c r="H62" s="33" t="s">
        <v>73</v>
      </c>
      <c r="I62" s="33"/>
      <c r="J62" s="33" t="s">
        <v>32</v>
      </c>
    </row>
    <row r="63" spans="1:20" x14ac:dyDescent="0.2">
      <c r="E63" s="33" t="s">
        <v>44</v>
      </c>
      <c r="F63" s="46"/>
      <c r="G63" s="47"/>
      <c r="H63" s="33"/>
      <c r="I63" s="33"/>
      <c r="J63" s="33" t="s">
        <v>33</v>
      </c>
    </row>
    <row r="64" spans="1:20" x14ac:dyDescent="0.2">
      <c r="H64" s="33"/>
      <c r="I64" s="33"/>
      <c r="J64" s="33" t="s">
        <v>74</v>
      </c>
    </row>
    <row r="65" spans="1:20" x14ac:dyDescent="0.2">
      <c r="H65" s="85" t="s">
        <v>35</v>
      </c>
      <c r="I65" s="85"/>
      <c r="J65" s="67"/>
    </row>
    <row r="66" spans="1:20" x14ac:dyDescent="0.2">
      <c r="H66" s="85" t="s">
        <v>45</v>
      </c>
      <c r="I66" s="85"/>
      <c r="J66" s="67"/>
    </row>
    <row r="67" spans="1:20" x14ac:dyDescent="0.2">
      <c r="H67" s="85" t="s">
        <v>36</v>
      </c>
      <c r="I67" s="85"/>
      <c r="J67" s="67"/>
    </row>
    <row r="68" spans="1:20" x14ac:dyDescent="0.2">
      <c r="D68" s="13"/>
      <c r="J68" s="67"/>
    </row>
    <row r="69" spans="1:20" x14ac:dyDescent="0.2">
      <c r="D69" s="13"/>
      <c r="J69" s="67"/>
    </row>
    <row r="70" spans="1:20" x14ac:dyDescent="0.2">
      <c r="D70" s="13"/>
      <c r="J70" s="66">
        <v>1912</v>
      </c>
      <c r="T70" s="121">
        <v>1</v>
      </c>
    </row>
    <row r="71" spans="1:20" x14ac:dyDescent="0.2">
      <c r="D71" s="13"/>
      <c r="J71" s="67"/>
      <c r="T71" s="122"/>
    </row>
    <row r="72" spans="1:20" x14ac:dyDescent="0.2">
      <c r="D72" s="13"/>
      <c r="J72" s="67"/>
      <c r="T72" s="122"/>
    </row>
    <row r="73" spans="1:20" x14ac:dyDescent="0.2">
      <c r="D73" s="13"/>
      <c r="E73" s="16" t="s">
        <v>80</v>
      </c>
      <c r="J73" s="67">
        <v>1967</v>
      </c>
      <c r="T73" s="122"/>
    </row>
    <row r="74" spans="1:20" x14ac:dyDescent="0.2">
      <c r="D74" s="13"/>
      <c r="J74" s="67"/>
      <c r="T74" s="122"/>
    </row>
    <row r="75" spans="1:20" x14ac:dyDescent="0.2">
      <c r="D75" s="13"/>
      <c r="H75" s="124" t="s">
        <v>161</v>
      </c>
      <c r="J75" s="43">
        <v>1995</v>
      </c>
      <c r="T75" s="122"/>
    </row>
    <row r="76" spans="1:20" x14ac:dyDescent="0.2">
      <c r="D76" s="13"/>
      <c r="J76" s="67"/>
      <c r="T76" s="122"/>
    </row>
    <row r="77" spans="1:20" x14ac:dyDescent="0.2">
      <c r="J77" s="67"/>
      <c r="T77" s="122"/>
    </row>
    <row r="78" spans="1:20" x14ac:dyDescent="0.2">
      <c r="D78" s="13">
        <v>5763</v>
      </c>
      <c r="J78" s="67"/>
      <c r="T78" s="122"/>
    </row>
    <row r="79" spans="1:20" s="1" customFormat="1" x14ac:dyDescent="0.2">
      <c r="A79" s="68"/>
      <c r="B79" s="9"/>
      <c r="C79" s="68"/>
      <c r="D79" s="4">
        <v>5763</v>
      </c>
      <c r="E79" s="19" t="s">
        <v>75</v>
      </c>
      <c r="F79" s="53"/>
      <c r="G79" s="69"/>
      <c r="H79" s="9"/>
      <c r="I79" s="11"/>
      <c r="J79" s="66">
        <v>2000</v>
      </c>
      <c r="K79" s="9">
        <v>4690</v>
      </c>
      <c r="L79" s="4"/>
      <c r="M79" s="68"/>
      <c r="N79" s="9" t="s">
        <v>157</v>
      </c>
      <c r="P79" s="9"/>
      <c r="Q79" s="9"/>
      <c r="R79" s="9"/>
      <c r="S79" s="9"/>
      <c r="T79" s="123">
        <v>88</v>
      </c>
    </row>
    <row r="80" spans="1:20" s="79" customFormat="1" x14ac:dyDescent="0.2">
      <c r="A80" s="71"/>
      <c r="B80" s="72"/>
      <c r="C80" s="71"/>
      <c r="D80" s="73">
        <v>5763</v>
      </c>
      <c r="E80" s="74" t="s">
        <v>62</v>
      </c>
      <c r="F80" s="75"/>
      <c r="G80" s="76"/>
      <c r="H80" s="72"/>
      <c r="I80" s="72"/>
      <c r="J80" s="77">
        <v>2001</v>
      </c>
      <c r="K80" s="72"/>
      <c r="L80" s="73"/>
      <c r="M80" s="71"/>
      <c r="N80" s="76"/>
      <c r="O80" s="78"/>
      <c r="P80" s="72"/>
      <c r="Q80" s="72"/>
      <c r="R80" s="72"/>
      <c r="S80" s="72"/>
      <c r="T80" s="72"/>
    </row>
    <row r="81" spans="1:20" x14ac:dyDescent="0.2">
      <c r="D81" s="13">
        <v>5763</v>
      </c>
      <c r="J81" s="67">
        <v>2002</v>
      </c>
      <c r="T81" s="122"/>
    </row>
    <row r="82" spans="1:20" x14ac:dyDescent="0.2">
      <c r="D82" s="13">
        <v>5764</v>
      </c>
      <c r="J82" s="67">
        <v>2003</v>
      </c>
      <c r="T82" s="122"/>
    </row>
    <row r="83" spans="1:20" x14ac:dyDescent="0.2">
      <c r="D83" s="4">
        <v>5765</v>
      </c>
      <c r="J83" s="67">
        <v>2004</v>
      </c>
      <c r="T83" s="122"/>
    </row>
    <row r="84" spans="1:20" s="1" customFormat="1" x14ac:dyDescent="0.2">
      <c r="A84" s="68"/>
      <c r="B84" s="11"/>
      <c r="C84" s="68"/>
      <c r="D84" s="13">
        <v>5766</v>
      </c>
      <c r="E84" s="19"/>
      <c r="F84" s="53"/>
      <c r="G84" s="69"/>
      <c r="H84" s="9"/>
      <c r="I84" s="11"/>
      <c r="J84" s="66">
        <v>2005</v>
      </c>
      <c r="K84" s="9">
        <v>4703</v>
      </c>
      <c r="L84" s="4">
        <v>1426</v>
      </c>
      <c r="M84" s="68"/>
      <c r="N84" s="69"/>
      <c r="O84" s="9"/>
      <c r="P84" s="9"/>
      <c r="Q84" s="9"/>
      <c r="R84" s="9"/>
      <c r="S84" s="9"/>
      <c r="T84" s="121"/>
    </row>
    <row r="85" spans="1:20" x14ac:dyDescent="0.2">
      <c r="D85" s="13">
        <v>5767</v>
      </c>
      <c r="J85" s="67">
        <v>2006</v>
      </c>
      <c r="K85" s="11">
        <f>+K84+1</f>
        <v>4704</v>
      </c>
      <c r="T85" s="122"/>
    </row>
    <row r="86" spans="1:20" x14ac:dyDescent="0.2">
      <c r="D86" s="13">
        <v>5768</v>
      </c>
      <c r="J86" s="67">
        <v>2007</v>
      </c>
      <c r="K86" s="11">
        <f t="shared" ref="K86:K109" si="0">+K85+1</f>
        <v>4705</v>
      </c>
      <c r="T86" s="122"/>
    </row>
    <row r="87" spans="1:20" x14ac:dyDescent="0.2">
      <c r="D87" s="13">
        <v>5769</v>
      </c>
      <c r="J87" s="67">
        <v>2008</v>
      </c>
      <c r="K87" s="11">
        <f t="shared" si="0"/>
        <v>4706</v>
      </c>
      <c r="T87" s="122"/>
    </row>
    <row r="88" spans="1:20" x14ac:dyDescent="0.2">
      <c r="D88" s="13">
        <v>5770</v>
      </c>
      <c r="J88" s="67">
        <v>2009</v>
      </c>
      <c r="K88" s="11">
        <f t="shared" si="0"/>
        <v>4707</v>
      </c>
      <c r="T88" s="122"/>
    </row>
    <row r="89" spans="1:20" x14ac:dyDescent="0.2">
      <c r="D89" s="13">
        <v>5771</v>
      </c>
      <c r="J89" s="67">
        <v>2010</v>
      </c>
      <c r="K89" s="11">
        <f t="shared" si="0"/>
        <v>4708</v>
      </c>
      <c r="T89" s="123"/>
    </row>
    <row r="90" spans="1:20" x14ac:dyDescent="0.2">
      <c r="D90" s="13">
        <v>5772</v>
      </c>
      <c r="J90" s="67">
        <v>2011</v>
      </c>
      <c r="K90" s="11">
        <f t="shared" si="0"/>
        <v>4709</v>
      </c>
      <c r="T90" s="123">
        <v>100</v>
      </c>
    </row>
    <row r="91" spans="1:20" x14ac:dyDescent="0.2">
      <c r="D91" s="13">
        <v>5773</v>
      </c>
      <c r="J91" s="70">
        <v>2012</v>
      </c>
      <c r="K91" s="11">
        <f t="shared" si="0"/>
        <v>4710</v>
      </c>
      <c r="T91" s="123">
        <v>101</v>
      </c>
    </row>
    <row r="92" spans="1:20" x14ac:dyDescent="0.2">
      <c r="D92" s="13">
        <v>5774</v>
      </c>
      <c r="J92" s="67">
        <v>2013</v>
      </c>
      <c r="K92" s="11">
        <f t="shared" si="0"/>
        <v>4711</v>
      </c>
      <c r="T92" s="123">
        <v>102</v>
      </c>
    </row>
    <row r="93" spans="1:20" x14ac:dyDescent="0.2">
      <c r="D93" s="13">
        <v>5775</v>
      </c>
      <c r="J93" s="67">
        <v>2014</v>
      </c>
      <c r="K93" s="11">
        <f t="shared" si="0"/>
        <v>4712</v>
      </c>
      <c r="T93" s="123">
        <v>103</v>
      </c>
    </row>
    <row r="94" spans="1:20" x14ac:dyDescent="0.2">
      <c r="D94" s="13">
        <v>5776</v>
      </c>
      <c r="J94" s="67">
        <v>2015</v>
      </c>
      <c r="K94" s="11">
        <f t="shared" si="0"/>
        <v>4713</v>
      </c>
      <c r="T94" s="123">
        <v>104</v>
      </c>
    </row>
    <row r="95" spans="1:20" x14ac:dyDescent="0.2">
      <c r="D95" s="13">
        <v>5777</v>
      </c>
      <c r="J95" s="67">
        <v>2016</v>
      </c>
      <c r="K95" s="11">
        <f t="shared" si="0"/>
        <v>4714</v>
      </c>
      <c r="T95" s="123">
        <v>105</v>
      </c>
    </row>
    <row r="96" spans="1:20" x14ac:dyDescent="0.2">
      <c r="D96" s="13">
        <v>5778</v>
      </c>
      <c r="J96" s="67">
        <v>2017</v>
      </c>
      <c r="K96" s="11">
        <f t="shared" si="0"/>
        <v>4715</v>
      </c>
      <c r="T96" s="123">
        <v>106</v>
      </c>
    </row>
    <row r="97" spans="1:20" x14ac:dyDescent="0.2">
      <c r="D97" s="13">
        <v>5779</v>
      </c>
      <c r="J97" s="67">
        <v>2018</v>
      </c>
      <c r="K97" s="11">
        <f t="shared" si="0"/>
        <v>4716</v>
      </c>
      <c r="T97" s="123">
        <v>107</v>
      </c>
    </row>
    <row r="98" spans="1:20" x14ac:dyDescent="0.2">
      <c r="D98" s="13">
        <v>5780</v>
      </c>
      <c r="J98" s="67">
        <v>2019</v>
      </c>
      <c r="K98" s="11">
        <f t="shared" si="0"/>
        <v>4717</v>
      </c>
      <c r="T98" s="123">
        <v>108</v>
      </c>
    </row>
    <row r="99" spans="1:20" s="120" customFormat="1" x14ac:dyDescent="0.2">
      <c r="A99" s="114"/>
      <c r="B99" s="11"/>
      <c r="C99" s="114"/>
      <c r="D99" s="13">
        <v>5781</v>
      </c>
      <c r="E99" s="117"/>
      <c r="F99" s="118"/>
      <c r="G99" s="119"/>
      <c r="H99" s="115"/>
      <c r="I99" s="115"/>
      <c r="J99" s="66">
        <v>2020</v>
      </c>
      <c r="K99" s="115">
        <f t="shared" si="0"/>
        <v>4718</v>
      </c>
      <c r="L99" s="116"/>
      <c r="M99" s="114"/>
      <c r="N99" s="119"/>
      <c r="O99" s="11"/>
      <c r="P99" s="11"/>
      <c r="Q99" s="11"/>
      <c r="R99" s="11"/>
      <c r="S99" s="11"/>
      <c r="T99" s="123">
        <v>109</v>
      </c>
    </row>
    <row r="100" spans="1:20" s="120" customFormat="1" x14ac:dyDescent="0.2">
      <c r="A100" s="114"/>
      <c r="B100" s="11"/>
      <c r="C100" s="114"/>
      <c r="D100" s="13">
        <v>5782</v>
      </c>
      <c r="E100" s="117"/>
      <c r="F100" s="118"/>
      <c r="G100" s="119"/>
      <c r="H100" s="115"/>
      <c r="I100" s="115"/>
      <c r="J100" s="66">
        <v>2021</v>
      </c>
      <c r="K100" s="115">
        <f t="shared" si="0"/>
        <v>4719</v>
      </c>
      <c r="L100" s="116"/>
      <c r="M100" s="114"/>
      <c r="N100" s="119" t="s">
        <v>177</v>
      </c>
      <c r="O100" s="11">
        <v>1470</v>
      </c>
      <c r="P100" s="11">
        <v>2562</v>
      </c>
      <c r="Q100" s="11">
        <v>1399</v>
      </c>
      <c r="R100" s="11">
        <v>2271</v>
      </c>
      <c r="S100" s="11">
        <v>1443</v>
      </c>
      <c r="T100" s="123">
        <v>110</v>
      </c>
    </row>
    <row r="101" spans="1:20" s="113" customFormat="1" x14ac:dyDescent="0.2">
      <c r="D101" s="128">
        <v>5783</v>
      </c>
      <c r="J101" s="113">
        <v>2022</v>
      </c>
      <c r="K101" s="113">
        <f t="shared" si="0"/>
        <v>4720</v>
      </c>
      <c r="N101" s="126"/>
      <c r="T101" s="123">
        <v>111</v>
      </c>
    </row>
    <row r="102" spans="1:20" x14ac:dyDescent="0.2">
      <c r="D102" s="13">
        <v>5784</v>
      </c>
      <c r="J102" s="67">
        <v>2023</v>
      </c>
      <c r="K102" s="11">
        <f t="shared" si="0"/>
        <v>4721</v>
      </c>
      <c r="T102" s="123">
        <v>112</v>
      </c>
    </row>
    <row r="103" spans="1:20" x14ac:dyDescent="0.2">
      <c r="D103" s="13">
        <v>5785</v>
      </c>
      <c r="J103" s="67">
        <v>2024</v>
      </c>
      <c r="K103" s="11">
        <f t="shared" si="0"/>
        <v>4722</v>
      </c>
      <c r="T103" s="123">
        <v>113</v>
      </c>
    </row>
    <row r="104" spans="1:20" x14ac:dyDescent="0.2">
      <c r="D104" s="13">
        <v>5786</v>
      </c>
      <c r="J104" s="67">
        <v>2025</v>
      </c>
      <c r="K104" s="11">
        <f t="shared" si="0"/>
        <v>4723</v>
      </c>
      <c r="T104" s="123">
        <v>114</v>
      </c>
    </row>
    <row r="105" spans="1:20" x14ac:dyDescent="0.2">
      <c r="D105" s="13">
        <v>5787</v>
      </c>
      <c r="J105" s="67">
        <v>2026</v>
      </c>
      <c r="K105" s="11">
        <f t="shared" si="0"/>
        <v>4724</v>
      </c>
      <c r="T105" s="123">
        <v>115</v>
      </c>
    </row>
    <row r="106" spans="1:20" x14ac:dyDescent="0.2">
      <c r="D106" s="13">
        <v>5788</v>
      </c>
      <c r="J106" s="67">
        <v>2027</v>
      </c>
      <c r="K106" s="11">
        <f t="shared" si="0"/>
        <v>4725</v>
      </c>
      <c r="T106" s="123">
        <v>116</v>
      </c>
    </row>
    <row r="107" spans="1:20" x14ac:dyDescent="0.2">
      <c r="D107" s="13">
        <v>5789</v>
      </c>
      <c r="J107" s="67">
        <v>2028</v>
      </c>
      <c r="K107" s="11">
        <f t="shared" si="0"/>
        <v>4726</v>
      </c>
      <c r="T107" s="123">
        <v>117</v>
      </c>
    </row>
    <row r="108" spans="1:20" x14ac:dyDescent="0.2">
      <c r="D108" s="13">
        <v>5790</v>
      </c>
      <c r="J108" s="67">
        <v>2029</v>
      </c>
      <c r="K108" s="11">
        <f t="shared" si="0"/>
        <v>4727</v>
      </c>
      <c r="T108" s="123">
        <v>118</v>
      </c>
    </row>
    <row r="109" spans="1:20" x14ac:dyDescent="0.2">
      <c r="D109" s="13">
        <v>5791</v>
      </c>
      <c r="J109" s="67">
        <v>2030</v>
      </c>
      <c r="K109" s="11">
        <f t="shared" si="0"/>
        <v>4728</v>
      </c>
      <c r="T109" s="123">
        <v>119</v>
      </c>
    </row>
  </sheetData>
  <phoneticPr fontId="0" type="noConversion"/>
  <hyperlinks>
    <hyperlink ref="T1" r:id="rId1"/>
    <hyperlink ref="N100" r:id="rId2"/>
  </hyperlinks>
  <printOptions gridLines="1"/>
  <pageMargins left="0.55000000000000004" right="0.75" top="0.49" bottom="0.79" header="0.25" footer="0"/>
  <pageSetup orientation="landscape" horizontalDpi="300" verticalDpi="300" r:id="rId3"/>
  <headerFooter alignWithMargins="0">
    <oddHeader>&amp;CResumen de la Evolucion del Calendarios Universal</oddHeader>
    <oddFooter>&amp;L&amp;F&amp;R&amp;D &amp;T</oddFoot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6" workbookViewId="0">
      <selection activeCell="H13" sqref="H13"/>
    </sheetView>
  </sheetViews>
  <sheetFormatPr baseColWidth="10" defaultColWidth="9.140625" defaultRowHeight="12.75" x14ac:dyDescent="0.2"/>
  <cols>
    <col min="1" max="1" width="14.140625" customWidth="1"/>
    <col min="2" max="2" width="15.7109375" customWidth="1"/>
    <col min="3" max="5" width="18.42578125" customWidth="1"/>
  </cols>
  <sheetData>
    <row r="1" spans="1:9" s="1" customFormat="1" x14ac:dyDescent="0.2">
      <c r="A1" s="1" t="s">
        <v>13</v>
      </c>
    </row>
    <row r="3" spans="1:9" x14ac:dyDescent="0.2">
      <c r="A3" s="1" t="s">
        <v>14</v>
      </c>
      <c r="B3" t="s">
        <v>15</v>
      </c>
    </row>
    <row r="4" spans="1:9" x14ac:dyDescent="0.2">
      <c r="B4" s="6" t="s">
        <v>16</v>
      </c>
      <c r="C4" t="s">
        <v>17</v>
      </c>
    </row>
    <row r="5" spans="1:9" x14ac:dyDescent="0.2">
      <c r="C5" s="6" t="s">
        <v>16</v>
      </c>
      <c r="D5" t="s">
        <v>18</v>
      </c>
    </row>
    <row r="6" spans="1:9" x14ac:dyDescent="0.2">
      <c r="D6" s="6" t="s">
        <v>16</v>
      </c>
      <c r="E6" t="s">
        <v>19</v>
      </c>
    </row>
    <row r="7" spans="1:9" x14ac:dyDescent="0.2">
      <c r="A7" s="1" t="s">
        <v>20</v>
      </c>
      <c r="D7" s="6"/>
      <c r="E7" s="6"/>
    </row>
    <row r="8" spans="1:9" x14ac:dyDescent="0.2">
      <c r="A8" s="6" t="s">
        <v>21</v>
      </c>
      <c r="B8" s="3">
        <v>1996</v>
      </c>
      <c r="C8" s="3"/>
      <c r="D8" s="3">
        <v>2000</v>
      </c>
      <c r="E8" s="3"/>
    </row>
    <row r="9" spans="1:9" x14ac:dyDescent="0.2">
      <c r="A9" s="6" t="s">
        <v>22</v>
      </c>
      <c r="B9" s="3"/>
      <c r="C9" s="3">
        <v>2100</v>
      </c>
      <c r="D9" s="3"/>
      <c r="E9" s="3">
        <v>3600</v>
      </c>
    </row>
    <row r="10" spans="1:9" s="7" customFormat="1" ht="13.5" thickBot="1" x14ac:dyDescent="0.25"/>
    <row r="11" spans="1:9" ht="13.5" thickTop="1" x14ac:dyDescent="0.2"/>
    <row r="12" spans="1:9" x14ac:dyDescent="0.2">
      <c r="A12" t="s">
        <v>24</v>
      </c>
      <c r="C12" s="3">
        <v>365</v>
      </c>
      <c r="D12" s="3">
        <v>5</v>
      </c>
      <c r="E12" s="3">
        <v>48</v>
      </c>
      <c r="F12" s="3">
        <v>46</v>
      </c>
      <c r="G12" t="s">
        <v>111</v>
      </c>
      <c r="H12" s="3">
        <v>365.24250000000001</v>
      </c>
      <c r="I12" t="s">
        <v>112</v>
      </c>
    </row>
    <row r="13" spans="1:9" x14ac:dyDescent="0.2">
      <c r="A13" s="3" t="s">
        <v>50</v>
      </c>
      <c r="C13" s="3" t="s">
        <v>25</v>
      </c>
      <c r="D13" s="3" t="s">
        <v>26</v>
      </c>
      <c r="E13" s="3" t="s">
        <v>27</v>
      </c>
      <c r="F13" s="3" t="s">
        <v>28</v>
      </c>
    </row>
    <row r="15" spans="1:9" x14ac:dyDescent="0.2">
      <c r="A15" t="s">
        <v>29</v>
      </c>
      <c r="C15" s="3">
        <v>365</v>
      </c>
      <c r="D15" s="3">
        <v>6</v>
      </c>
    </row>
    <row r="16" spans="1:9" x14ac:dyDescent="0.2">
      <c r="C16" s="3" t="s">
        <v>25</v>
      </c>
      <c r="D16" s="3" t="s">
        <v>26</v>
      </c>
    </row>
    <row r="19" spans="1:5" x14ac:dyDescent="0.2">
      <c r="A19" s="1" t="s">
        <v>81</v>
      </c>
    </row>
    <row r="20" spans="1:5" x14ac:dyDescent="0.2">
      <c r="A20" t="s">
        <v>82</v>
      </c>
    </row>
    <row r="22" spans="1:5" ht="13.5" thickBot="1" x14ac:dyDescent="0.25">
      <c r="A22" s="2" t="s">
        <v>90</v>
      </c>
      <c r="B22" s="2" t="s">
        <v>91</v>
      </c>
      <c r="C22" s="2" t="s">
        <v>0</v>
      </c>
      <c r="D22" s="2" t="s">
        <v>102</v>
      </c>
      <c r="E22" s="2"/>
    </row>
    <row r="23" spans="1:5" ht="13.5" thickTop="1" x14ac:dyDescent="0.2">
      <c r="A23" s="3" t="s">
        <v>83</v>
      </c>
      <c r="B23" s="3" t="s">
        <v>92</v>
      </c>
      <c r="C23" t="s">
        <v>99</v>
      </c>
    </row>
    <row r="24" spans="1:5" x14ac:dyDescent="0.2">
      <c r="A24" s="3" t="s">
        <v>84</v>
      </c>
      <c r="B24" s="3" t="s">
        <v>93</v>
      </c>
    </row>
    <row r="25" spans="1:5" x14ac:dyDescent="0.2">
      <c r="A25" s="3" t="s">
        <v>85</v>
      </c>
      <c r="B25" s="3" t="s">
        <v>94</v>
      </c>
    </row>
    <row r="26" spans="1:5" x14ac:dyDescent="0.2">
      <c r="A26" s="3" t="s">
        <v>86</v>
      </c>
      <c r="B26" s="3" t="s">
        <v>95</v>
      </c>
    </row>
    <row r="27" spans="1:5" x14ac:dyDescent="0.2">
      <c r="A27" s="3" t="s">
        <v>87</v>
      </c>
      <c r="B27" s="3" t="s">
        <v>96</v>
      </c>
    </row>
    <row r="28" spans="1:5" x14ac:dyDescent="0.2">
      <c r="A28" s="3" t="s">
        <v>88</v>
      </c>
      <c r="B28" s="3" t="s">
        <v>97</v>
      </c>
      <c r="D28" t="s">
        <v>103</v>
      </c>
    </row>
    <row r="29" spans="1:5" x14ac:dyDescent="0.2">
      <c r="A29" s="3" t="s">
        <v>89</v>
      </c>
      <c r="B29" s="3" t="s">
        <v>98</v>
      </c>
      <c r="C29" t="s">
        <v>100</v>
      </c>
      <c r="D29" t="s">
        <v>101</v>
      </c>
    </row>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
  <sheetViews>
    <sheetView workbookViewId="0">
      <selection activeCell="I16" sqref="I16"/>
    </sheetView>
  </sheetViews>
  <sheetFormatPr baseColWidth="10" defaultRowHeight="12.75" x14ac:dyDescent="0.2"/>
  <cols>
    <col min="1" max="2" width="7.28515625" style="68" customWidth="1"/>
    <col min="3" max="3" width="25.5703125" style="68" customWidth="1"/>
    <col min="4" max="5" width="6.42578125" style="68" customWidth="1"/>
    <col min="6" max="6" width="7.28515625" style="68" customWidth="1"/>
    <col min="7" max="7" width="30.28515625" customWidth="1"/>
    <col min="8" max="8" width="7.28515625" style="68" customWidth="1"/>
    <col min="9" max="9" width="27.42578125" customWidth="1"/>
  </cols>
  <sheetData>
    <row r="1" spans="1:9" s="90" customFormat="1" x14ac:dyDescent="0.2">
      <c r="A1" s="89" t="s">
        <v>113</v>
      </c>
      <c r="B1" s="89"/>
      <c r="C1" s="89"/>
      <c r="D1" s="89"/>
      <c r="E1" s="89"/>
      <c r="F1" s="89"/>
      <c r="H1" s="89"/>
    </row>
    <row r="3" spans="1:9" s="2" customFormat="1" ht="13.5" thickBot="1" x14ac:dyDescent="0.25">
      <c r="A3" s="2" t="s">
        <v>115</v>
      </c>
      <c r="C3" s="2" t="s">
        <v>114</v>
      </c>
      <c r="G3" s="95" t="s">
        <v>141</v>
      </c>
      <c r="I3" s="96" t="s">
        <v>155</v>
      </c>
    </row>
    <row r="4" spans="1:9" ht="13.5" thickTop="1" x14ac:dyDescent="0.2">
      <c r="A4" s="68">
        <v>1</v>
      </c>
      <c r="B4" s="68">
        <v>29</v>
      </c>
      <c r="C4" t="s">
        <v>128</v>
      </c>
      <c r="D4" s="68">
        <v>29</v>
      </c>
      <c r="F4" s="93">
        <v>31</v>
      </c>
      <c r="G4" t="s">
        <v>128</v>
      </c>
      <c r="H4" s="68">
        <v>31</v>
      </c>
      <c r="I4" t="s">
        <v>143</v>
      </c>
    </row>
    <row r="5" spans="1:9" x14ac:dyDescent="0.2">
      <c r="A5" s="68">
        <v>2</v>
      </c>
      <c r="B5" s="68">
        <v>30</v>
      </c>
      <c r="C5" t="s">
        <v>129</v>
      </c>
      <c r="D5" s="68">
        <v>30</v>
      </c>
      <c r="F5" s="93">
        <v>30</v>
      </c>
      <c r="G5" t="s">
        <v>129</v>
      </c>
      <c r="H5" s="68">
        <v>30</v>
      </c>
      <c r="I5" t="s">
        <v>144</v>
      </c>
    </row>
    <row r="6" spans="1:9" x14ac:dyDescent="0.2">
      <c r="A6" s="68">
        <v>3</v>
      </c>
      <c r="B6" s="68">
        <v>29</v>
      </c>
      <c r="C6" t="s">
        <v>130</v>
      </c>
      <c r="D6" s="68">
        <v>29</v>
      </c>
      <c r="F6" s="93">
        <v>31</v>
      </c>
      <c r="G6" t="s">
        <v>130</v>
      </c>
      <c r="H6" s="68">
        <v>31</v>
      </c>
      <c r="I6" t="s">
        <v>145</v>
      </c>
    </row>
    <row r="7" spans="1:9" x14ac:dyDescent="0.2">
      <c r="A7" s="68">
        <v>4</v>
      </c>
      <c r="B7" s="68">
        <v>30</v>
      </c>
      <c r="C7" t="s">
        <v>131</v>
      </c>
      <c r="D7" s="68">
        <v>30</v>
      </c>
      <c r="F7" s="93">
        <v>30</v>
      </c>
      <c r="G7" t="s">
        <v>131</v>
      </c>
      <c r="H7" s="68">
        <v>30</v>
      </c>
      <c r="I7" t="s">
        <v>146</v>
      </c>
    </row>
    <row r="8" spans="1:9" x14ac:dyDescent="0.2">
      <c r="A8" s="68">
        <v>5</v>
      </c>
      <c r="B8" s="68">
        <v>29</v>
      </c>
      <c r="C8" t="s">
        <v>132</v>
      </c>
      <c r="D8" s="68">
        <v>29</v>
      </c>
      <c r="F8" s="93">
        <v>31</v>
      </c>
      <c r="G8" s="94" t="s">
        <v>140</v>
      </c>
      <c r="H8" s="68">
        <v>31</v>
      </c>
      <c r="I8" s="1" t="s">
        <v>142</v>
      </c>
    </row>
    <row r="9" spans="1:9" x14ac:dyDescent="0.2">
      <c r="A9" s="68">
        <v>6</v>
      </c>
      <c r="B9" s="68">
        <v>30</v>
      </c>
      <c r="C9" t="s">
        <v>133</v>
      </c>
      <c r="D9" s="68">
        <v>30</v>
      </c>
      <c r="F9" s="93">
        <v>30</v>
      </c>
      <c r="G9" t="s">
        <v>133</v>
      </c>
      <c r="H9" s="97">
        <v>31</v>
      </c>
      <c r="I9" s="98" t="s">
        <v>147</v>
      </c>
    </row>
    <row r="10" spans="1:9" x14ac:dyDescent="0.2">
      <c r="A10" s="68">
        <v>7</v>
      </c>
      <c r="B10" s="68">
        <v>29</v>
      </c>
      <c r="C10" t="s">
        <v>134</v>
      </c>
      <c r="D10" s="68">
        <v>29</v>
      </c>
      <c r="F10" s="93">
        <v>31</v>
      </c>
      <c r="G10" t="s">
        <v>134</v>
      </c>
      <c r="H10" s="97">
        <v>30</v>
      </c>
      <c r="I10" t="s">
        <v>148</v>
      </c>
    </row>
    <row r="11" spans="1:9" x14ac:dyDescent="0.2">
      <c r="A11" s="68">
        <v>8</v>
      </c>
      <c r="B11" s="68">
        <v>30</v>
      </c>
      <c r="C11" t="s">
        <v>135</v>
      </c>
      <c r="D11" s="68">
        <v>30</v>
      </c>
      <c r="F11" s="93">
        <v>30</v>
      </c>
      <c r="G11" t="s">
        <v>135</v>
      </c>
      <c r="H11" s="97">
        <v>31</v>
      </c>
      <c r="I11" t="s">
        <v>149</v>
      </c>
    </row>
    <row r="12" spans="1:9" x14ac:dyDescent="0.2">
      <c r="A12" s="68">
        <v>9</v>
      </c>
      <c r="B12" s="68">
        <v>29</v>
      </c>
      <c r="C12" t="s">
        <v>136</v>
      </c>
      <c r="D12" s="68">
        <v>29</v>
      </c>
      <c r="F12" s="93">
        <v>31</v>
      </c>
      <c r="G12" t="s">
        <v>136</v>
      </c>
      <c r="H12" s="97">
        <v>30</v>
      </c>
      <c r="I12" t="s">
        <v>150</v>
      </c>
    </row>
    <row r="13" spans="1:9" x14ac:dyDescent="0.2">
      <c r="A13" s="68">
        <v>10</v>
      </c>
      <c r="B13" s="68">
        <v>30</v>
      </c>
      <c r="C13" t="s">
        <v>137</v>
      </c>
      <c r="D13" s="68">
        <v>30</v>
      </c>
      <c r="F13" s="93">
        <v>30</v>
      </c>
      <c r="G13" t="s">
        <v>137</v>
      </c>
      <c r="H13" s="97">
        <v>31</v>
      </c>
      <c r="I13" t="s">
        <v>151</v>
      </c>
    </row>
    <row r="14" spans="1:9" x14ac:dyDescent="0.2">
      <c r="A14" s="68">
        <v>11</v>
      </c>
      <c r="B14" s="68">
        <v>29</v>
      </c>
      <c r="C14" t="s">
        <v>138</v>
      </c>
      <c r="D14" s="68">
        <v>29</v>
      </c>
      <c r="F14" s="93">
        <v>31</v>
      </c>
      <c r="G14" t="s">
        <v>138</v>
      </c>
      <c r="H14" s="68">
        <v>31</v>
      </c>
      <c r="I14" t="s">
        <v>152</v>
      </c>
    </row>
    <row r="15" spans="1:9" x14ac:dyDescent="0.2">
      <c r="A15" s="68">
        <v>12</v>
      </c>
      <c r="B15" s="68">
        <v>30</v>
      </c>
      <c r="C15" t="s">
        <v>139</v>
      </c>
      <c r="D15" s="68">
        <v>30</v>
      </c>
      <c r="F15" s="93">
        <v>29</v>
      </c>
      <c r="G15" t="s">
        <v>139</v>
      </c>
      <c r="H15" s="97">
        <v>28</v>
      </c>
      <c r="I15" t="s">
        <v>153</v>
      </c>
    </row>
    <row r="16" spans="1:9" x14ac:dyDescent="0.2">
      <c r="C16" t="s">
        <v>124</v>
      </c>
      <c r="D16" s="68">
        <v>22</v>
      </c>
      <c r="F16" s="93"/>
      <c r="G16" s="94" t="s">
        <v>154</v>
      </c>
    </row>
    <row r="17" spans="2:8" x14ac:dyDescent="0.2">
      <c r="C17"/>
    </row>
    <row r="19" spans="2:8" x14ac:dyDescent="0.2">
      <c r="B19" s="68">
        <f>SUM(B4:B15)</f>
        <v>354</v>
      </c>
      <c r="D19" s="68">
        <f>SUM(D4:D18)</f>
        <v>376</v>
      </c>
      <c r="E19" s="68">
        <f>+(B19+D19)/2</f>
        <v>365</v>
      </c>
      <c r="F19" s="68">
        <f>SUM(F4:F15)</f>
        <v>365</v>
      </c>
      <c r="H19" s="68">
        <f>SUM(H4:H15)</f>
        <v>365</v>
      </c>
    </row>
    <row r="20" spans="2:8" x14ac:dyDescent="0.2">
      <c r="B20" s="68" t="s">
        <v>125</v>
      </c>
      <c r="D20" s="68" t="s">
        <v>126</v>
      </c>
      <c r="E20" s="68" t="s">
        <v>127</v>
      </c>
    </row>
  </sheetData>
  <phoneticPr fontId="0" type="noConversion"/>
  <pageMargins left="0.75" right="0.75" top="1" bottom="1" header="0" footer="0"/>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baseColWidth="10" defaultRowHeight="12.75" x14ac:dyDescent="0.2"/>
  <cols>
    <col min="1" max="1" width="7.28515625" style="68" customWidth="1"/>
    <col min="2" max="2" width="14.28515625" style="68" customWidth="1"/>
    <col min="3" max="3" width="18.7109375" style="68" customWidth="1"/>
    <col min="4" max="4" width="16" style="92" customWidth="1"/>
    <col min="5" max="5" width="15.7109375" customWidth="1"/>
  </cols>
  <sheetData>
    <row r="1" spans="1:5" s="90" customFormat="1" x14ac:dyDescent="0.2">
      <c r="A1" s="89" t="s">
        <v>116</v>
      </c>
      <c r="B1" s="89"/>
      <c r="C1" s="89"/>
      <c r="D1" s="92"/>
    </row>
    <row r="2" spans="1:5" x14ac:dyDescent="0.2">
      <c r="D2" s="92" t="s">
        <v>168</v>
      </c>
      <c r="E2" s="92" t="s">
        <v>169</v>
      </c>
    </row>
    <row r="3" spans="1:5" s="2" customFormat="1" ht="13.5" thickBot="1" x14ac:dyDescent="0.25">
      <c r="A3" s="2" t="s">
        <v>117</v>
      </c>
      <c r="B3" s="2" t="s">
        <v>119</v>
      </c>
      <c r="C3" s="2" t="s">
        <v>120</v>
      </c>
      <c r="D3" s="2" t="s">
        <v>123</v>
      </c>
      <c r="E3" s="2" t="s">
        <v>123</v>
      </c>
    </row>
    <row r="4" spans="1:5" ht="13.5" thickTop="1" x14ac:dyDescent="0.2">
      <c r="A4" s="68">
        <v>1</v>
      </c>
      <c r="B4" s="68" t="s">
        <v>92</v>
      </c>
      <c r="C4" s="91"/>
      <c r="D4" s="92" t="s">
        <v>118</v>
      </c>
      <c r="E4" t="s">
        <v>170</v>
      </c>
    </row>
    <row r="5" spans="1:5" x14ac:dyDescent="0.2">
      <c r="A5" s="68">
        <v>2</v>
      </c>
      <c r="B5" s="68" t="s">
        <v>84</v>
      </c>
      <c r="C5" s="91"/>
      <c r="D5" s="92" t="s">
        <v>84</v>
      </c>
      <c r="E5" t="s">
        <v>171</v>
      </c>
    </row>
    <row r="6" spans="1:5" x14ac:dyDescent="0.2">
      <c r="A6" s="68">
        <v>3</v>
      </c>
      <c r="B6" s="68" t="s">
        <v>94</v>
      </c>
      <c r="C6" s="91"/>
      <c r="D6" s="92" t="s">
        <v>85</v>
      </c>
      <c r="E6" t="s">
        <v>172</v>
      </c>
    </row>
    <row r="7" spans="1:5" x14ac:dyDescent="0.2">
      <c r="A7" s="68">
        <v>4</v>
      </c>
      <c r="B7" s="68" t="s">
        <v>95</v>
      </c>
      <c r="C7" s="91"/>
      <c r="D7" s="92" t="s">
        <v>86</v>
      </c>
      <c r="E7" t="s">
        <v>173</v>
      </c>
    </row>
    <row r="8" spans="1:5" x14ac:dyDescent="0.2">
      <c r="A8" s="68">
        <v>5</v>
      </c>
      <c r="B8" s="68" t="s">
        <v>96</v>
      </c>
      <c r="C8" s="91"/>
      <c r="D8" s="92" t="s">
        <v>87</v>
      </c>
      <c r="E8" t="s">
        <v>174</v>
      </c>
    </row>
    <row r="9" spans="1:5" x14ac:dyDescent="0.2">
      <c r="A9" s="68">
        <v>6</v>
      </c>
      <c r="B9" s="68" t="s">
        <v>97</v>
      </c>
      <c r="C9" s="91" t="s">
        <v>121</v>
      </c>
      <c r="D9" s="92" t="s">
        <v>88</v>
      </c>
      <c r="E9" t="s">
        <v>175</v>
      </c>
    </row>
    <row r="10" spans="1:5" x14ac:dyDescent="0.2">
      <c r="A10" s="68">
        <v>7</v>
      </c>
      <c r="B10" s="68" t="s">
        <v>98</v>
      </c>
      <c r="C10" s="91" t="s">
        <v>122</v>
      </c>
      <c r="D10" s="92" t="s">
        <v>89</v>
      </c>
      <c r="E10" t="s">
        <v>176</v>
      </c>
    </row>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Calendarios</vt:lpstr>
      <vt:lpstr>Notas</vt:lpstr>
      <vt:lpstr>Meses</vt:lpstr>
      <vt:lpstr>Dias</vt:lpstr>
      <vt:lpstr>print</vt:lpstr>
      <vt:lpstr>print2</vt:lpstr>
      <vt:lpstr>print3</vt:lpstr>
      <vt:lpstr>Calendarios!Títulos_a_imprimir</vt:lpstr>
    </vt:vector>
  </TitlesOfParts>
  <Manager>Ref: publicaciones diversas</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Resumen de la Evolucion del Calendarios Universal</dc:title>
  <dc:subject>Cuadro de Sintesis</dc:subject>
  <dc:creator>Patricio Galvez M.</dc:creator>
  <cp:lastModifiedBy>pgm625@outlook.com</cp:lastModifiedBy>
  <cp:lastPrinted>2000-05-05T03:29:06Z</cp:lastPrinted>
  <dcterms:created xsi:type="dcterms:W3CDTF">1996-11-27T10:00:04Z</dcterms:created>
  <dcterms:modified xsi:type="dcterms:W3CDTF">2022-11-14T16:20:12Z</dcterms:modified>
</cp:coreProperties>
</file>